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ator" sheetId="1" r:id="rId4"/>
    <sheet state="hidden" name="Tuition Tables" sheetId="2" r:id="rId5"/>
  </sheets>
  <definedNames/>
  <calcPr/>
  <extLst>
    <ext uri="GoogleSheetsCustomDataVersion2">
      <go:sheetsCustomData xmlns:go="http://customooxmlschemas.google.com/" r:id="rId6" roundtripDataChecksum="Ur57oHGGm5QfC+smQWvzRUWoGY17uDl+itLfcp7HxWk="/>
    </ext>
  </extLst>
</workbook>
</file>

<file path=xl/sharedStrings.xml><?xml version="1.0" encoding="utf-8"?>
<sst xmlns="http://schemas.openxmlformats.org/spreadsheetml/2006/main" count="108" uniqueCount="49">
  <si>
    <t>Northridge Sibling Discount Calculator</t>
  </si>
  <si>
    <t>TO USE THIS FILE:</t>
  </si>
  <si>
    <t>2026-27</t>
  </si>
  <si>
    <t>Click "File", then either "Make a Copy" or "Download" as "Microsoft Excel"</t>
  </si>
  <si>
    <r>
      <rPr>
        <rFont val="Calibri"/>
        <b/>
        <color rgb="FFE36C09"/>
        <sz val="16.0"/>
      </rPr>
      <t xml:space="preserve">Input </t>
    </r>
    <r>
      <rPr>
        <rFont val="Calibri"/>
        <b/>
        <color rgb="FFE36C09"/>
        <sz val="12.0"/>
      </rPr>
      <t>(in orange boxes)</t>
    </r>
  </si>
  <si>
    <t>Discount</t>
  </si>
  <si>
    <t>Child</t>
  </si>
  <si>
    <t>School</t>
  </si>
  <si>
    <t>Grade</t>
  </si>
  <si>
    <t>Tuition + Fees</t>
  </si>
  <si>
    <t>Thresholds met?</t>
  </si>
  <si>
    <t>Number of Students: 3+</t>
  </si>
  <si>
    <t>select from dropdown</t>
  </si>
  <si>
    <t xml:space="preserve">Total Tuition: $31,425+ </t>
  </si>
  <si>
    <t>Discount Calculation</t>
  </si>
  <si>
    <t>What percentage off tution do I earn?</t>
  </si>
  <si>
    <t>For the first $31,425</t>
  </si>
  <si>
    <t>off</t>
  </si>
  <si>
    <t>Total Discount Percentage</t>
  </si>
  <si>
    <t>If the Total Tuition threshold isn't met and you need further aid, please consider applying for Financial Aid. Questions? John Kurt; jkurt@northridgeprep.org.</t>
  </si>
  <si>
    <t>Total</t>
  </si>
  <si>
    <t>Willows Total Awards</t>
  </si>
  <si>
    <t>Applying the Discount</t>
  </si>
  <si>
    <t>Embers Total Awards</t>
  </si>
  <si>
    <t>Northridge Tuition (pre discount)</t>
  </si>
  <si>
    <t>"Awards" refers to all discounts, scholarships and Financial Aid. For example, if your combined tution &amp; fees at Willows is $23,500 before awards, and you expect a total award (Financial Aid + Scholarships + Discounts) of $10,000, meaning you owe $13,500 … you enter $10,000 in the Willow's box above.</t>
  </si>
  <si>
    <t>Northridge Tuition Owed</t>
  </si>
  <si>
    <t>Total Tuition &amp; Fees minus Total Awards</t>
  </si>
  <si>
    <t>Northridge</t>
  </si>
  <si>
    <t>Willows Academy</t>
  </si>
  <si>
    <t>Embers Academy</t>
  </si>
  <si>
    <t>Kindergarten</t>
  </si>
  <si>
    <t>4-Year Old PK Program M-W-F / Morning Only</t>
  </si>
  <si>
    <t>4-Year Old PK Program M-W-F / Full Day</t>
  </si>
  <si>
    <t>4-Year Old PK Program 5 days / Morning Only</t>
  </si>
  <si>
    <t>4-Year Old PK Program 5 days / Full Day</t>
  </si>
  <si>
    <t>3-Year Old PK Program T-TH / Morning Only</t>
  </si>
  <si>
    <t>3-Year Old PK Program T-TH / Full Day</t>
  </si>
  <si>
    <t>3-Year Old PK Program M-W-F / Morning Only</t>
  </si>
  <si>
    <t>3-Year Old PK Program M-W-F / Full Day</t>
  </si>
  <si>
    <t>3-Year Old PK Program 5 days / Morning Only</t>
  </si>
  <si>
    <t>3-Year Old PK Program 5 days / Full Day</t>
  </si>
  <si>
    <t>ID</t>
  </si>
  <si>
    <t>Tuition</t>
  </si>
  <si>
    <t>Comprehensive Fee</t>
  </si>
  <si>
    <t>Graduation Fee</t>
  </si>
  <si>
    <t>Total Tuition + Fees</t>
  </si>
  <si>
    <t>Embers</t>
  </si>
  <si>
    <t>Materials Fee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</si>
</sst>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&quot;$&quot;* #,##0_);_(&quot;$&quot;* \(#,##0\);_(&quot;$&quot;* &quot;-&quot;??_);_(@_)"/>
    <numFmt numFmtId="165" formatCode="&quot;$&quot;#,##0.00"/>
    <numFmt numFmtId="166" formatCode="0.0%"/>
    <numFmt numFmtId="167" formatCode="_(&quot;$&quot;* #,##0.00_);_(&quot;$&quot;* \(#,##0.00\);_(&quot;$&quot;* &quot;-&quot;??_);_(@_)"/>
  </numFmts>
  <fonts count="35">
    <font>
      <sz val="11.0"/>
      <color theme="1"/>
      <name val="Arial"/>
      <scheme val="minor"/>
    </font>
    <font>
      <sz val="24.0"/>
      <color theme="1"/>
      <name val="Arial"/>
    </font>
    <font>
      <b/>
      <sz val="24.0"/>
      <color rgb="FFC00000"/>
      <name val="Calibri"/>
    </font>
    <font>
      <b/>
      <sz val="16.0"/>
      <color rgb="FFFF0000"/>
      <name val="Calibri"/>
    </font>
    <font>
      <b/>
      <sz val="16.0"/>
      <color rgb="FF980000"/>
      <name val="Calibri"/>
    </font>
    <font>
      <sz val="24.0"/>
      <color rgb="FF980000"/>
      <name val="Arial"/>
    </font>
    <font>
      <sz val="11.0"/>
      <color theme="1"/>
      <name val="Arial"/>
    </font>
    <font>
      <sz val="11.0"/>
      <color theme="1"/>
      <name val="Calibri"/>
    </font>
    <font>
      <b/>
      <sz val="20.0"/>
      <color rgb="FFC00000"/>
      <name val="Calibri"/>
    </font>
    <font>
      <b/>
      <sz val="12.0"/>
      <color rgb="FF980000"/>
      <name val="Calibri"/>
    </font>
    <font>
      <sz val="11.0"/>
      <color rgb="FF980000"/>
      <name val="Calibri"/>
    </font>
    <font>
      <b/>
      <sz val="16.0"/>
      <color rgb="FFE36C09"/>
      <name val="Calibri"/>
    </font>
    <font/>
    <font>
      <b/>
      <sz val="16.0"/>
      <color theme="1"/>
      <name val="Calibri"/>
    </font>
    <font>
      <b/>
      <sz val="12.0"/>
      <color rgb="FFC00000"/>
      <name val="Calibri"/>
    </font>
    <font>
      <b/>
      <sz val="11.0"/>
      <color theme="1"/>
      <name val="Calibri"/>
    </font>
    <font>
      <b/>
      <sz val="13.0"/>
      <color theme="1"/>
      <name val="Calibri"/>
    </font>
    <font>
      <sz val="11.0"/>
      <color theme="0"/>
      <name val="Calibri"/>
    </font>
    <font>
      <i/>
      <sz val="9.0"/>
      <color theme="1"/>
      <name val="Calibri"/>
    </font>
    <font>
      <sz val="13.0"/>
      <color theme="1"/>
      <name val="Calibri"/>
    </font>
    <font>
      <sz val="1.0"/>
      <color theme="0"/>
      <name val="Calibri"/>
    </font>
    <font>
      <sz val="11.0"/>
      <color rgb="FF1F497D"/>
      <name val="Calibri"/>
    </font>
    <font>
      <i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sz val="12.0"/>
      <color theme="1"/>
      <name val="Calibri"/>
    </font>
    <font>
      <b/>
      <sz val="11.0"/>
      <color rgb="FFE36C09"/>
      <name val="Calibri"/>
    </font>
    <font>
      <u/>
      <sz val="11.0"/>
      <color theme="1"/>
      <name val="Calibri"/>
    </font>
    <font>
      <i/>
      <sz val="9.0"/>
      <color rgb="FF595959"/>
      <name val="Calibri"/>
    </font>
    <font>
      <b/>
      <sz val="14.0"/>
      <color theme="1"/>
      <name val="Calibri"/>
    </font>
    <font>
      <i/>
      <sz val="11.0"/>
      <color rgb="FF666666"/>
      <name val="Calibri"/>
    </font>
    <font>
      <sz val="10.0"/>
      <color theme="1"/>
      <name val="Calibri"/>
    </font>
    <font>
      <b/>
      <sz val="11.0"/>
      <color theme="0"/>
      <name val="Calibri"/>
    </font>
    <font>
      <sz val="14.0"/>
      <color theme="1"/>
      <name val="Calibri"/>
    </font>
    <font>
      <sz val="11.0"/>
      <color rgb="FFFFFFFF"/>
      <name val="Calibri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B7E1CD"/>
        <bgColor rgb="FFB7E1CD"/>
      </patternFill>
    </fill>
    <fill>
      <patternFill patternType="solid">
        <fgColor rgb="FFFBD4B4"/>
        <bgColor rgb="FFFBD4B4"/>
      </patternFill>
    </fill>
    <fill>
      <patternFill patternType="solid">
        <fgColor rgb="FFC00000"/>
        <bgColor rgb="FFC00000"/>
      </patternFill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</fills>
  <borders count="33">
    <border/>
    <border>
      <left/>
      <right/>
      <top/>
      <bottom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/>
      <top/>
      <bottom/>
    </border>
    <border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left/>
      <right/>
      <top/>
    </border>
    <border>
      <left/>
      <right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top/>
    </border>
    <border>
      <top/>
    </border>
    <border>
      <left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1" fillId="2" fontId="3" numFmtId="164" xfId="0" applyBorder="1" applyFont="1" applyNumberFormat="1"/>
    <xf borderId="0" fillId="0" fontId="4" numFmtId="164" xfId="0" applyAlignment="1" applyFont="1" applyNumberFormat="1">
      <alignment vertical="center"/>
    </xf>
    <xf borderId="1" fillId="3" fontId="4" numFmtId="164" xfId="0" applyAlignment="1" applyBorder="1" applyFill="1" applyFont="1" applyNumberFormat="1">
      <alignment vertical="center"/>
    </xf>
    <xf borderId="1" fillId="3" fontId="5" numFmtId="0" xfId="0" applyBorder="1" applyFont="1"/>
    <xf borderId="0" fillId="0" fontId="5" numFmtId="0" xfId="0" applyFont="1"/>
    <xf borderId="0" fillId="0" fontId="6" numFmtId="0" xfId="0" applyFont="1"/>
    <xf borderId="1" fillId="2" fontId="7" numFmtId="0" xfId="0" applyBorder="1" applyFont="1"/>
    <xf borderId="1" fillId="2" fontId="8" numFmtId="0" xfId="0" applyBorder="1" applyFont="1"/>
    <xf borderId="0" fillId="0" fontId="4" numFmtId="0" xfId="0" applyAlignment="1" applyFont="1">
      <alignment horizontal="left" vertical="center"/>
    </xf>
    <xf borderId="1" fillId="3" fontId="9" numFmtId="0" xfId="0" applyAlignment="1" applyBorder="1" applyFont="1">
      <alignment horizontal="left" vertical="center"/>
    </xf>
    <xf borderId="1" fillId="3" fontId="10" numFmtId="0" xfId="0" applyBorder="1" applyFont="1"/>
    <xf borderId="0" fillId="0" fontId="10" numFmtId="0" xfId="0" applyFont="1"/>
    <xf borderId="2" fillId="2" fontId="11" numFmtId="0" xfId="0" applyAlignment="1" applyBorder="1" applyFont="1">
      <alignment horizontal="center"/>
    </xf>
    <xf borderId="3" fillId="0" fontId="12" numFmtId="0" xfId="0" applyBorder="1" applyFont="1"/>
    <xf borderId="4" fillId="2" fontId="13" numFmtId="0" xfId="0" applyAlignment="1" applyBorder="1" applyFont="1">
      <alignment horizontal="center"/>
    </xf>
    <xf borderId="5" fillId="0" fontId="12" numFmtId="0" xfId="0" applyBorder="1" applyFont="1"/>
    <xf borderId="1" fillId="2" fontId="7" numFmtId="0" xfId="0" applyAlignment="1" applyBorder="1" applyFont="1">
      <alignment horizontal="left"/>
    </xf>
    <xf borderId="6" fillId="2" fontId="7" numFmtId="0" xfId="0" applyBorder="1" applyFont="1"/>
    <xf borderId="1" fillId="2" fontId="14" numFmtId="0" xfId="0" applyBorder="1" applyFont="1"/>
    <xf borderId="1" fillId="2" fontId="15" numFmtId="164" xfId="0" applyAlignment="1" applyBorder="1" applyFont="1" applyNumberFormat="1">
      <alignment horizontal="center"/>
    </xf>
    <xf borderId="7" fillId="2" fontId="7" numFmtId="0" xfId="0" applyBorder="1" applyFont="1"/>
    <xf borderId="8" fillId="2" fontId="7" numFmtId="0" xfId="0" applyBorder="1" applyFont="1"/>
    <xf borderId="9" fillId="2" fontId="7" numFmtId="0" xfId="0" applyBorder="1" applyFont="1"/>
    <xf borderId="10" fillId="0" fontId="6" numFmtId="0" xfId="0" applyBorder="1" applyFont="1"/>
    <xf borderId="11" fillId="0" fontId="6" numFmtId="0" xfId="0" applyBorder="1" applyFont="1"/>
    <xf borderId="1" fillId="2" fontId="15" numFmtId="0" xfId="0" applyAlignment="1" applyBorder="1" applyFont="1">
      <alignment horizontal="center"/>
    </xf>
    <xf borderId="1" fillId="2" fontId="15" numFmtId="164" xfId="0" applyAlignment="1" applyBorder="1" applyFont="1" applyNumberFormat="1">
      <alignment horizontal="right"/>
    </xf>
    <xf borderId="1" fillId="2" fontId="16" numFmtId="0" xfId="0" applyBorder="1" applyFont="1"/>
    <xf borderId="1" fillId="2" fontId="15" numFmtId="0" xfId="0" applyBorder="1" applyFont="1"/>
    <xf borderId="1" fillId="2" fontId="15" numFmtId="0" xfId="0" applyAlignment="1" applyBorder="1" applyFont="1">
      <alignment horizontal="left" shrinkToFit="0" vertical="top" wrapText="1"/>
    </xf>
    <xf borderId="12" fillId="0" fontId="6" numFmtId="0" xfId="0" applyBorder="1" applyFont="1"/>
    <xf borderId="6" fillId="2" fontId="17" numFmtId="0" xfId="0" applyBorder="1" applyFont="1"/>
    <xf borderId="1" fillId="2" fontId="18" numFmtId="0" xfId="0" applyAlignment="1" applyBorder="1" applyFont="1">
      <alignment horizontal="center"/>
    </xf>
    <xf borderId="1" fillId="2" fontId="19" numFmtId="0" xfId="0" applyAlignment="1" applyBorder="1" applyFont="1">
      <alignment vertical="center"/>
    </xf>
    <xf borderId="1" fillId="2" fontId="15" numFmtId="0" xfId="0" applyAlignment="1" applyBorder="1" applyFont="1">
      <alignment vertical="center"/>
    </xf>
    <xf borderId="1" fillId="4" fontId="16" numFmtId="0" xfId="0" applyAlignment="1" applyBorder="1" applyFill="1" applyFont="1">
      <alignment horizontal="center" shrinkToFit="0" vertical="center" wrapText="1"/>
    </xf>
    <xf borderId="13" fillId="4" fontId="16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horizontal="left" shrinkToFit="0" vertical="top" wrapText="1"/>
    </xf>
    <xf borderId="1" fillId="2" fontId="16" numFmtId="0" xfId="0" applyAlignment="1" applyBorder="1" applyFont="1">
      <alignment horizontal="left" shrinkToFit="0" vertical="center" wrapText="1"/>
    </xf>
    <xf borderId="14" fillId="0" fontId="12" numFmtId="0" xfId="0" applyBorder="1" applyFont="1"/>
    <xf borderId="1" fillId="2" fontId="20" numFmtId="0" xfId="0" applyBorder="1" applyFont="1"/>
    <xf borderId="1" fillId="2" fontId="7" numFmtId="0" xfId="0" applyAlignment="1" applyBorder="1" applyFont="1">
      <alignment horizontal="center"/>
    </xf>
    <xf borderId="15" fillId="5" fontId="21" numFmtId="0" xfId="0" applyBorder="1" applyFill="1" applyFont="1"/>
    <xf borderId="1" fillId="2" fontId="21" numFmtId="0" xfId="0" applyBorder="1" applyFont="1"/>
    <xf borderId="15" fillId="5" fontId="21" numFmtId="0" xfId="0" applyAlignment="1" applyBorder="1" applyFont="1">
      <alignment horizontal="center"/>
    </xf>
    <xf borderId="1" fillId="2" fontId="7" numFmtId="165" xfId="0" applyBorder="1" applyFont="1" applyNumberFormat="1"/>
    <xf borderId="16" fillId="5" fontId="21" numFmtId="0" xfId="0" applyBorder="1" applyFont="1"/>
    <xf borderId="16" fillId="5" fontId="21" numFmtId="0" xfId="0" applyAlignment="1" applyBorder="1" applyFont="1">
      <alignment horizontal="center"/>
    </xf>
    <xf borderId="1" fillId="2" fontId="16" numFmtId="0" xfId="0" applyAlignment="1" applyBorder="1" applyFont="1">
      <alignment vertical="top"/>
    </xf>
    <xf borderId="1" fillId="2" fontId="22" numFmtId="0" xfId="0" applyBorder="1" applyFont="1"/>
    <xf borderId="1" fillId="2" fontId="7" numFmtId="166" xfId="0" applyAlignment="1" applyBorder="1" applyFont="1" applyNumberFormat="1">
      <alignment horizontal="right"/>
    </xf>
    <xf borderId="1" fillId="2" fontId="23" numFmtId="0" xfId="0" applyBorder="1" applyFont="1"/>
    <xf borderId="1" fillId="2" fontId="24" numFmtId="166" xfId="0" applyAlignment="1" applyBorder="1" applyFont="1" applyNumberFormat="1">
      <alignment horizontal="right"/>
    </xf>
    <xf borderId="1" fillId="2" fontId="15" numFmtId="166" xfId="0" applyAlignment="1" applyBorder="1" applyFont="1" applyNumberFormat="1">
      <alignment horizontal="right"/>
    </xf>
    <xf borderId="17" fillId="5" fontId="21" numFmtId="0" xfId="0" applyBorder="1" applyFont="1"/>
    <xf borderId="17" fillId="5" fontId="21" numFmtId="0" xfId="0" applyAlignment="1" applyBorder="1" applyFont="1">
      <alignment horizontal="center"/>
    </xf>
    <xf borderId="18" fillId="2" fontId="25" numFmtId="0" xfId="0" applyAlignment="1" applyBorder="1" applyFont="1">
      <alignment shrinkToFit="0" vertical="top" wrapText="1"/>
    </xf>
    <xf borderId="19" fillId="0" fontId="12" numFmtId="0" xfId="0" applyBorder="1" applyFont="1"/>
    <xf borderId="1" fillId="2" fontId="15" numFmtId="165" xfId="0" applyBorder="1" applyFont="1" applyNumberFormat="1"/>
    <xf borderId="20" fillId="0" fontId="12" numFmtId="0" xfId="0" applyBorder="1" applyFont="1"/>
    <xf borderId="1" fillId="2" fontId="7" numFmtId="164" xfId="0" applyBorder="1" applyFont="1" applyNumberFormat="1"/>
    <xf borderId="1" fillId="2" fontId="26" numFmtId="0" xfId="0" applyBorder="1" applyFont="1"/>
    <xf borderId="21" fillId="5" fontId="21" numFmtId="165" xfId="0" applyBorder="1" applyFont="1" applyNumberFormat="1"/>
    <xf borderId="22" fillId="2" fontId="21" numFmtId="164" xfId="0" applyBorder="1" applyFont="1" applyNumberFormat="1"/>
    <xf borderId="1" fillId="2" fontId="27" numFmtId="165" xfId="0" applyBorder="1" applyFont="1" applyNumberFormat="1"/>
    <xf borderId="18" fillId="2" fontId="28" numFmtId="0" xfId="0" applyAlignment="1" applyBorder="1" applyFont="1">
      <alignment horizontal="left" shrinkToFit="0" wrapText="1"/>
    </xf>
    <xf borderId="1" fillId="2" fontId="29" numFmtId="0" xfId="0" applyBorder="1" applyFont="1"/>
    <xf borderId="1" fillId="2" fontId="29" numFmtId="165" xfId="0" applyBorder="1" applyFont="1" applyNumberFormat="1"/>
    <xf borderId="1" fillId="2" fontId="29" numFmtId="165" xfId="0" applyAlignment="1" applyBorder="1" applyFont="1" applyNumberFormat="1">
      <alignment horizontal="right"/>
    </xf>
    <xf borderId="23" fillId="2" fontId="15" numFmtId="0" xfId="0" applyBorder="1" applyFont="1"/>
    <xf borderId="23" fillId="2" fontId="15" numFmtId="165" xfId="0" applyBorder="1" applyFont="1" applyNumberFormat="1"/>
    <xf borderId="24" fillId="2" fontId="7" numFmtId="0" xfId="0" applyBorder="1" applyFont="1"/>
    <xf borderId="25" fillId="2" fontId="7" numFmtId="0" xfId="0" applyBorder="1" applyFont="1"/>
    <xf borderId="25" fillId="2" fontId="7" numFmtId="164" xfId="0" applyBorder="1" applyFont="1" applyNumberFormat="1"/>
    <xf borderId="26" fillId="2" fontId="7" numFmtId="0" xfId="0" applyBorder="1" applyFont="1"/>
    <xf borderId="25" fillId="2" fontId="7" numFmtId="167" xfId="0" applyBorder="1" applyFont="1" applyNumberFormat="1"/>
    <xf borderId="27" fillId="0" fontId="6" numFmtId="0" xfId="0" applyBorder="1" applyFont="1"/>
    <xf borderId="28" fillId="0" fontId="6" numFmtId="0" xfId="0" applyBorder="1" applyFont="1"/>
    <xf borderId="1" fillId="2" fontId="7" numFmtId="167" xfId="0" applyBorder="1" applyFont="1" applyNumberFormat="1"/>
    <xf borderId="1" fillId="2" fontId="30" numFmtId="0" xfId="0" applyBorder="1" applyFont="1"/>
    <xf borderId="1" fillId="2" fontId="7" numFmtId="9" xfId="0" applyBorder="1" applyFont="1" applyNumberFormat="1"/>
    <xf borderId="1" fillId="2" fontId="15" numFmtId="164" xfId="0" applyAlignment="1" applyBorder="1" applyFont="1" applyNumberFormat="1">
      <alignment horizontal="left"/>
    </xf>
    <xf borderId="0" fillId="0" fontId="31" numFmtId="0" xfId="0" applyAlignment="1" applyFont="1">
      <alignment horizontal="left" vertical="center"/>
    </xf>
    <xf borderId="1" fillId="2" fontId="17" numFmtId="0" xfId="0" applyBorder="1" applyFont="1"/>
    <xf borderId="1" fillId="2" fontId="15" numFmtId="167" xfId="0" applyAlignment="1" applyBorder="1" applyFont="1" applyNumberFormat="1">
      <alignment horizontal="left" shrinkToFit="0" wrapText="1"/>
    </xf>
    <xf borderId="1" fillId="2" fontId="7" numFmtId="167" xfId="0" applyAlignment="1" applyBorder="1" applyFont="1" applyNumberFormat="1">
      <alignment horizontal="center" shrinkToFit="0" wrapText="1"/>
    </xf>
    <xf borderId="29" fillId="6" fontId="32" numFmtId="167" xfId="0" applyAlignment="1" applyBorder="1" applyFill="1" applyFont="1" applyNumberFormat="1">
      <alignment horizontal="center" vertical="center"/>
    </xf>
    <xf borderId="30" fillId="6" fontId="32" numFmtId="167" xfId="0" applyAlignment="1" applyBorder="1" applyFont="1" applyNumberFormat="1">
      <alignment horizontal="center" vertical="center"/>
    </xf>
    <xf borderId="29" fillId="6" fontId="32" numFmtId="167" xfId="0" applyAlignment="1" applyBorder="1" applyFont="1" applyNumberFormat="1">
      <alignment horizontal="center" shrinkToFit="0" vertical="center" wrapText="1"/>
    </xf>
    <xf borderId="31" fillId="6" fontId="32" numFmtId="167" xfId="0" applyAlignment="1" applyBorder="1" applyFont="1" applyNumberFormat="1">
      <alignment horizontal="center" vertical="center"/>
    </xf>
    <xf borderId="30" fillId="6" fontId="32" numFmtId="167" xfId="0" applyAlignment="1" applyBorder="1" applyFont="1" applyNumberFormat="1">
      <alignment horizontal="center" shrinkToFit="0" vertical="center" wrapText="1"/>
    </xf>
    <xf borderId="30" fillId="7" fontId="33" numFmtId="0" xfId="0" applyAlignment="1" applyBorder="1" applyFill="1" applyFont="1">
      <alignment horizontal="center" vertical="center"/>
    </xf>
    <xf borderId="30" fillId="7" fontId="33" numFmtId="167" xfId="0" applyAlignment="1" applyBorder="1" applyFont="1" applyNumberFormat="1">
      <alignment horizontal="center" vertical="center"/>
    </xf>
    <xf borderId="29" fillId="7" fontId="33" numFmtId="167" xfId="0" applyAlignment="1" applyBorder="1" applyFont="1" applyNumberFormat="1">
      <alignment vertical="center"/>
    </xf>
    <xf borderId="30" fillId="7" fontId="33" numFmtId="167" xfId="0" applyAlignment="1" applyBorder="1" applyFont="1" applyNumberFormat="1">
      <alignment horizontal="center"/>
    </xf>
    <xf borderId="30" fillId="0" fontId="33" numFmtId="0" xfId="0" applyAlignment="1" applyBorder="1" applyFont="1">
      <alignment horizontal="center" vertical="center"/>
    </xf>
    <xf borderId="30" fillId="0" fontId="33" numFmtId="167" xfId="0" applyAlignment="1" applyBorder="1" applyFont="1" applyNumberFormat="1">
      <alignment horizontal="center"/>
    </xf>
    <xf borderId="32" fillId="0" fontId="33" numFmtId="167" xfId="0" applyAlignment="1" applyBorder="1" applyFont="1" applyNumberFormat="1">
      <alignment vertical="center"/>
    </xf>
    <xf borderId="30" fillId="0" fontId="33" numFmtId="167" xfId="0" applyAlignment="1" applyBorder="1" applyFont="1" applyNumberFormat="1">
      <alignment horizontal="center" vertical="center"/>
    </xf>
    <xf borderId="30" fillId="0" fontId="33" numFmtId="167" xfId="0" applyAlignment="1" applyBorder="1" applyFont="1" applyNumberFormat="1">
      <alignment horizontal="center" readingOrder="0"/>
    </xf>
    <xf borderId="1" fillId="2" fontId="15" numFmtId="167" xfId="0" applyAlignment="1" applyBorder="1" applyFont="1" applyNumberFormat="1">
      <alignment horizontal="left"/>
    </xf>
    <xf borderId="1" fillId="2" fontId="34" numFmtId="0" xfId="0" applyBorder="1" applyFont="1"/>
    <xf borderId="30" fillId="8" fontId="31" numFmtId="0" xfId="0" applyAlignment="1" applyBorder="1" applyFill="1" applyFont="1">
      <alignment horizontal="left" vertical="center"/>
    </xf>
    <xf borderId="30" fillId="8" fontId="33" numFmtId="167" xfId="0" applyAlignment="1" applyBorder="1" applyFont="1" applyNumberFormat="1">
      <alignment horizontal="center" vertical="center"/>
    </xf>
    <xf borderId="30" fillId="8" fontId="33" numFmtId="167" xfId="0" applyAlignment="1" applyBorder="1" applyFont="1" applyNumberFormat="1">
      <alignment vertical="center"/>
    </xf>
    <xf borderId="30" fillId="8" fontId="33" numFmtId="167" xfId="0" applyAlignment="1" applyBorder="1" applyFont="1" applyNumberFormat="1">
      <alignment horizontal="center"/>
    </xf>
    <xf borderId="30" fillId="7" fontId="31" numFmtId="0" xfId="0" applyAlignment="1" applyBorder="1" applyFont="1">
      <alignment horizontal="left" vertical="center"/>
    </xf>
    <xf borderId="30" fillId="7" fontId="33" numFmtId="167" xfId="0" applyAlignment="1" applyBorder="1" applyFont="1" applyNumberFormat="1">
      <alignment vertical="center"/>
    </xf>
    <xf borderId="30" fillId="0" fontId="31" numFmtId="0" xfId="0" applyAlignment="1" applyBorder="1" applyFont="1">
      <alignment horizontal="center" vertical="center"/>
    </xf>
    <xf borderId="30" fillId="2" fontId="33" numFmtId="167" xfId="0" applyAlignment="1" applyBorder="1" applyFont="1" applyNumberFormat="1">
      <alignment horizontal="center"/>
    </xf>
    <xf borderId="30" fillId="2" fontId="33" numFmtId="167" xfId="0" applyAlignment="1" applyBorder="1" applyFont="1" applyNumberFormat="1">
      <alignment horizontal="center" vertical="center"/>
    </xf>
  </cellXfs>
  <cellStyles count="1">
    <cellStyle xfId="0" name="Normal" builtinId="0"/>
  </cellStyles>
  <dxfs count="3">
    <dxf>
      <font>
        <color rgb="FFFFFFFF"/>
      </font>
      <fill>
        <patternFill patternType="none"/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19</xdr:col>
      <xdr:colOff>628650</xdr:colOff>
      <xdr:row>4</xdr:row>
      <xdr:rowOff>66675</xdr:rowOff>
    </xdr:from>
    <xdr:ext cx="466725" cy="695325"/>
    <xdr:sp>
      <xdr:nvSpPr>
        <xdr:cNvPr id="3" name="Shape 3"/>
        <xdr:cNvSpPr/>
      </xdr:nvSpPr>
      <xdr:spPr>
        <a:xfrm>
          <a:off x="5117400" y="3437100"/>
          <a:ext cx="457200" cy="685800"/>
        </a:xfrm>
        <a:prstGeom prst="rightArrow">
          <a:avLst>
            <a:gd fmla="val 50000" name="adj1"/>
            <a:gd fmla="val 50000" name="adj2"/>
          </a:avLst>
        </a:prstGeom>
        <a:solidFill>
          <a:srgbClr val="B7B7B7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238125</xdr:colOff>
      <xdr:row>1</xdr:row>
      <xdr:rowOff>38100</xdr:rowOff>
    </xdr:from>
    <xdr:ext cx="1590675" cy="40957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104775</xdr:colOff>
      <xdr:row>18</xdr:row>
      <xdr:rowOff>47625</xdr:rowOff>
    </xdr:from>
    <xdr:ext cx="7038975" cy="4038600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104775</xdr:colOff>
      <xdr:row>30</xdr:row>
      <xdr:rowOff>85725</xdr:rowOff>
    </xdr:from>
    <xdr:ext cx="7038975" cy="2247900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104775</xdr:colOff>
      <xdr:row>4</xdr:row>
      <xdr:rowOff>66675</xdr:rowOff>
    </xdr:from>
    <xdr:ext cx="4086225" cy="2295525"/>
    <xdr:pic>
      <xdr:nvPicPr>
        <xdr:cNvPr id="0" name="image1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2" width="2.63"/>
    <col customWidth="1" min="3" max="3" width="3.88"/>
    <col customWidth="1" min="4" max="4" width="4.88"/>
    <col customWidth="1" min="5" max="5" width="19.38"/>
    <col customWidth="1" min="6" max="6" width="0.75"/>
    <col customWidth="1" min="7" max="7" width="14.75"/>
    <col customWidth="1" min="8" max="8" width="15.0"/>
    <col customWidth="1" min="9" max="9" width="6.5"/>
    <col customWidth="1" min="10" max="10" width="2.63"/>
    <col customWidth="1" min="11" max="11" width="1.0"/>
    <col customWidth="1" min="12" max="17" width="3.25"/>
    <col customWidth="1" min="18" max="18" width="6.25"/>
    <col customWidth="1" min="19" max="19" width="7.0"/>
    <col customWidth="1" min="20" max="20" width="13.5"/>
    <col customWidth="1" min="21" max="21" width="3.25"/>
    <col customWidth="1" min="22" max="22" width="6.88"/>
    <col customWidth="1" min="23" max="23" width="7.0"/>
    <col customWidth="1" min="24" max="24" width="2.0"/>
    <col customWidth="1" min="25" max="25" width="9.63"/>
  </cols>
  <sheetData>
    <row r="1" ht="30.75" customHeight="1">
      <c r="A1" s="1"/>
      <c r="B1" s="1"/>
      <c r="C1" s="1"/>
      <c r="D1" s="2" t="s">
        <v>0</v>
      </c>
      <c r="E1" s="1"/>
      <c r="F1" s="1"/>
      <c r="G1" s="1"/>
      <c r="H1" s="3"/>
      <c r="I1" s="1"/>
      <c r="J1" s="1"/>
      <c r="K1" s="4"/>
      <c r="L1" s="5" t="s">
        <v>1</v>
      </c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7"/>
      <c r="Y1" s="8"/>
      <c r="Z1" s="8"/>
    </row>
    <row r="2" ht="33.75" customHeight="1">
      <c r="A2" s="9"/>
      <c r="B2" s="9"/>
      <c r="C2" s="9"/>
      <c r="D2" s="10" t="s">
        <v>2</v>
      </c>
      <c r="E2" s="9"/>
      <c r="F2" s="9"/>
      <c r="G2" s="9"/>
      <c r="H2" s="3"/>
      <c r="I2" s="9"/>
      <c r="J2" s="9"/>
      <c r="K2" s="11"/>
      <c r="L2" s="12" t="s">
        <v>3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4"/>
      <c r="Y2" s="8"/>
      <c r="Z2" s="8"/>
    </row>
    <row r="3" ht="28.5" customHeight="1">
      <c r="A3" s="9"/>
      <c r="B3" s="9"/>
      <c r="C3" s="15" t="s">
        <v>4</v>
      </c>
      <c r="D3" s="16"/>
      <c r="E3" s="16"/>
      <c r="F3" s="16"/>
      <c r="G3" s="16"/>
      <c r="H3" s="16"/>
      <c r="I3" s="16"/>
      <c r="J3" s="9"/>
      <c r="K3" s="9"/>
      <c r="L3" s="17" t="s">
        <v>5</v>
      </c>
      <c r="M3" s="18"/>
      <c r="N3" s="18"/>
      <c r="O3" s="18"/>
      <c r="P3" s="18"/>
      <c r="Q3" s="18"/>
      <c r="R3" s="18"/>
      <c r="S3" s="18"/>
      <c r="T3" s="18"/>
      <c r="U3" s="18"/>
      <c r="V3" s="19"/>
      <c r="W3" s="19"/>
      <c r="X3" s="19"/>
      <c r="Z3" s="8"/>
    </row>
    <row r="4" ht="6.0" customHeight="1">
      <c r="A4" s="9"/>
      <c r="B4" s="9"/>
      <c r="C4" s="20"/>
      <c r="D4" s="21"/>
      <c r="E4" s="9"/>
      <c r="F4" s="9"/>
      <c r="G4" s="9"/>
      <c r="H4" s="22"/>
      <c r="I4" s="23"/>
      <c r="J4" s="9"/>
      <c r="K4" s="24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6"/>
      <c r="X4" s="27"/>
      <c r="Y4" s="8"/>
      <c r="Z4" s="8"/>
    </row>
    <row r="5" ht="18.75" customHeight="1">
      <c r="A5" s="9"/>
      <c r="B5" s="9"/>
      <c r="C5" s="20"/>
      <c r="D5" s="28" t="s">
        <v>6</v>
      </c>
      <c r="E5" s="28" t="s">
        <v>7</v>
      </c>
      <c r="F5" s="28"/>
      <c r="G5" s="28" t="s">
        <v>8</v>
      </c>
      <c r="H5" s="29" t="s">
        <v>9</v>
      </c>
      <c r="I5" s="23"/>
      <c r="J5" s="9"/>
      <c r="K5" s="20"/>
      <c r="L5" s="30" t="s">
        <v>10</v>
      </c>
      <c r="M5" s="30"/>
      <c r="N5" s="31"/>
      <c r="O5" s="31"/>
      <c r="P5" s="31"/>
      <c r="Q5" s="31"/>
      <c r="R5" s="31"/>
      <c r="T5" s="32"/>
      <c r="U5" s="32"/>
      <c r="V5" s="32"/>
      <c r="W5" s="8"/>
      <c r="X5" s="33"/>
      <c r="Y5" s="8"/>
      <c r="Z5" s="8"/>
    </row>
    <row r="6" ht="18.0" customHeight="1">
      <c r="A6" s="9"/>
      <c r="B6" s="9"/>
      <c r="C6" s="34"/>
      <c r="D6" s="28"/>
      <c r="E6" s="35"/>
      <c r="F6" s="35"/>
      <c r="G6" s="35"/>
      <c r="H6" s="29"/>
      <c r="I6" s="23"/>
      <c r="J6" s="9"/>
      <c r="K6" s="20"/>
      <c r="L6" s="30"/>
      <c r="M6" s="36" t="s">
        <v>11</v>
      </c>
      <c r="N6" s="37"/>
      <c r="O6" s="37"/>
      <c r="P6" s="37"/>
      <c r="Q6" s="37"/>
      <c r="R6" s="37"/>
      <c r="S6" s="38" t="str">
        <f>IF(COUNTIF(H8:H15,"&gt;0")&gt;=3,"Yes","No")</f>
        <v>No</v>
      </c>
      <c r="V6" s="39" t="str">
        <f>IF(AND(S6="Yes",S7="Yes"),"Yes","No")</f>
        <v>No</v>
      </c>
      <c r="W6" s="8"/>
      <c r="X6" s="33"/>
      <c r="Y6" s="32"/>
      <c r="Z6" s="8"/>
    </row>
    <row r="7" ht="18.0" customHeight="1">
      <c r="A7" s="9"/>
      <c r="B7" s="9"/>
      <c r="C7" s="34"/>
      <c r="D7" s="28"/>
      <c r="E7" s="35" t="s">
        <v>12</v>
      </c>
      <c r="F7" s="35"/>
      <c r="G7" s="35" t="s">
        <v>12</v>
      </c>
      <c r="H7" s="29"/>
      <c r="I7" s="23"/>
      <c r="J7" s="9"/>
      <c r="K7" s="20"/>
      <c r="L7" s="30"/>
      <c r="M7" s="36" t="s">
        <v>13</v>
      </c>
      <c r="N7" s="37"/>
      <c r="O7" s="37"/>
      <c r="P7" s="37"/>
      <c r="Q7" s="37"/>
      <c r="R7" s="37"/>
      <c r="S7" s="38" t="str">
        <f>IF(H24&gt;=31425,"Yes","No")</f>
        <v>No</v>
      </c>
      <c r="T7" s="40"/>
      <c r="U7" s="41"/>
      <c r="V7" s="42"/>
      <c r="W7" s="8"/>
      <c r="X7" s="33"/>
      <c r="Y7" s="8"/>
      <c r="Z7" s="8"/>
    </row>
    <row r="8" ht="14.25" customHeight="1">
      <c r="A8" s="43" t="str">
        <f t="shared" ref="A8:A15" si="1">E8&amp;G8</f>
        <v/>
      </c>
      <c r="B8" s="43"/>
      <c r="C8" s="34"/>
      <c r="D8" s="44">
        <v>1.0</v>
      </c>
      <c r="E8" s="45"/>
      <c r="F8" s="46"/>
      <c r="G8" s="47"/>
      <c r="H8" s="48" t="str">
        <f>IFERROR(VLOOKUP(A8,'Tuition Tables'!$B:$H,7,FALSE),)</f>
        <v/>
      </c>
      <c r="I8" s="23"/>
      <c r="J8" s="9"/>
      <c r="K8" s="20"/>
      <c r="L8" s="9"/>
      <c r="M8" s="9"/>
      <c r="N8" s="9"/>
      <c r="O8" s="9"/>
      <c r="P8" s="9"/>
      <c r="Q8" s="9"/>
      <c r="R8" s="9"/>
      <c r="S8" s="32"/>
      <c r="T8" s="32"/>
      <c r="U8" s="32"/>
      <c r="V8" s="32"/>
      <c r="W8" s="8"/>
      <c r="X8" s="33"/>
      <c r="Y8" s="8"/>
      <c r="Z8" s="8"/>
    </row>
    <row r="9" ht="14.25" customHeight="1">
      <c r="A9" s="43" t="str">
        <f t="shared" si="1"/>
        <v/>
      </c>
      <c r="B9" s="43"/>
      <c r="C9" s="34"/>
      <c r="D9" s="44">
        <v>2.0</v>
      </c>
      <c r="E9" s="49"/>
      <c r="F9" s="46"/>
      <c r="G9" s="50"/>
      <c r="H9" s="48" t="str">
        <f>IFERROR(VLOOKUP(A9,'Tuition Tables'!$B:$H,7,FALSE),)</f>
        <v/>
      </c>
      <c r="I9" s="23"/>
      <c r="J9" s="9"/>
      <c r="K9" s="20"/>
      <c r="L9" s="51" t="s">
        <v>14</v>
      </c>
      <c r="M9" s="9"/>
      <c r="N9" s="9"/>
      <c r="O9" s="9"/>
      <c r="P9" s="9"/>
      <c r="Q9" s="9"/>
      <c r="R9" s="9"/>
      <c r="S9" s="9"/>
      <c r="T9" s="9"/>
      <c r="U9" s="9"/>
      <c r="V9" s="9"/>
      <c r="W9" s="8"/>
      <c r="X9" s="33"/>
      <c r="Y9" s="8"/>
      <c r="Z9" s="8"/>
    </row>
    <row r="10" ht="14.25" customHeight="1">
      <c r="A10" s="43" t="str">
        <f t="shared" si="1"/>
        <v/>
      </c>
      <c r="B10" s="43"/>
      <c r="C10" s="34"/>
      <c r="D10" s="44">
        <v>3.0</v>
      </c>
      <c r="E10" s="49"/>
      <c r="F10" s="46"/>
      <c r="G10" s="50"/>
      <c r="H10" s="48" t="str">
        <f>IFERROR(VLOOKUP(A10,'Tuition Tables'!$B:$H,7,FALSE),)</f>
        <v/>
      </c>
      <c r="I10" s="23"/>
      <c r="J10" s="9"/>
      <c r="K10" s="20"/>
      <c r="L10" s="9"/>
      <c r="M10" s="52" t="s">
        <v>15</v>
      </c>
      <c r="N10" s="9"/>
      <c r="O10" s="9"/>
      <c r="P10" s="9"/>
      <c r="Q10" s="9"/>
      <c r="R10" s="9"/>
      <c r="S10" s="9"/>
      <c r="T10" s="9"/>
      <c r="U10" s="9"/>
      <c r="V10" s="9"/>
      <c r="W10" s="8"/>
      <c r="X10" s="33"/>
      <c r="Y10" s="8"/>
      <c r="Z10" s="8"/>
    </row>
    <row r="11" ht="14.25" customHeight="1">
      <c r="A11" s="43" t="str">
        <f t="shared" si="1"/>
        <v/>
      </c>
      <c r="B11" s="43"/>
      <c r="C11" s="34"/>
      <c r="D11" s="44">
        <v>4.0</v>
      </c>
      <c r="E11" s="49"/>
      <c r="F11" s="46"/>
      <c r="G11" s="50"/>
      <c r="H11" s="48" t="str">
        <f>IFERROR(VLOOKUP(A11,'Tuition Tables'!$B:$H,7,FALSE),)</f>
        <v/>
      </c>
      <c r="I11" s="23"/>
      <c r="J11" s="9"/>
      <c r="K11" s="20"/>
      <c r="L11" s="9"/>
      <c r="M11" s="9" t="s">
        <v>16</v>
      </c>
      <c r="N11" s="9"/>
      <c r="O11" s="9"/>
      <c r="P11" s="9"/>
      <c r="Q11" s="9"/>
      <c r="R11" s="9"/>
      <c r="S11" s="9"/>
      <c r="T11" s="53">
        <v>0.1</v>
      </c>
      <c r="U11" s="9" t="s">
        <v>17</v>
      </c>
      <c r="V11" s="9"/>
      <c r="W11" s="8"/>
      <c r="X11" s="33"/>
      <c r="Y11" s="8"/>
      <c r="Z11" s="8"/>
    </row>
    <row r="12" ht="14.25" customHeight="1">
      <c r="A12" s="43" t="str">
        <f t="shared" si="1"/>
        <v/>
      </c>
      <c r="B12" s="43"/>
      <c r="C12" s="34"/>
      <c r="D12" s="44">
        <v>5.0</v>
      </c>
      <c r="E12" s="49"/>
      <c r="F12" s="46"/>
      <c r="G12" s="50"/>
      <c r="H12" s="48" t="str">
        <f>IFERROR(VLOOKUP(A12,'Tuition Tables'!$B:$H,7,FALSE),)</f>
        <v/>
      </c>
      <c r="I12" s="23"/>
      <c r="J12" s="9"/>
      <c r="K12" s="20"/>
      <c r="L12" s="9"/>
      <c r="M12" s="54" t="str">
        <f>"For the remaining "&amp;DOLLAR(H24-31425,0)</f>
        <v>For the remaining -$31,425</v>
      </c>
      <c r="N12" s="54"/>
      <c r="O12" s="54"/>
      <c r="P12" s="54"/>
      <c r="Q12" s="54"/>
      <c r="R12" s="54"/>
      <c r="S12" s="54"/>
      <c r="T12" s="55">
        <f>ROUND((H24-31425)*0.008/1000,3)</f>
        <v>-0.251</v>
      </c>
      <c r="U12" s="54" t="s">
        <v>17</v>
      </c>
      <c r="V12" s="9"/>
      <c r="W12" s="8"/>
      <c r="X12" s="33"/>
      <c r="Y12" s="8"/>
      <c r="Z12" s="8"/>
    </row>
    <row r="13" ht="14.25" customHeight="1">
      <c r="A13" s="43" t="str">
        <f t="shared" si="1"/>
        <v/>
      </c>
      <c r="B13" s="43"/>
      <c r="C13" s="34"/>
      <c r="D13" s="44">
        <v>6.0</v>
      </c>
      <c r="E13" s="49"/>
      <c r="F13" s="46"/>
      <c r="G13" s="50"/>
      <c r="H13" s="48" t="str">
        <f>IFERROR(VLOOKUP(A13,'Tuition Tables'!$B:$H,7,FALSE),)</f>
        <v/>
      </c>
      <c r="I13" s="23"/>
      <c r="J13" s="9"/>
      <c r="K13" s="20"/>
      <c r="L13" s="9"/>
      <c r="M13" s="31" t="s">
        <v>18</v>
      </c>
      <c r="N13" s="9"/>
      <c r="O13" s="9"/>
      <c r="P13" s="9"/>
      <c r="Q13" s="9"/>
      <c r="R13" s="9"/>
      <c r="S13" s="9"/>
      <c r="T13" s="56">
        <f>IF((T12+T11)&gt;0.5,0.5,(T12+T11))</f>
        <v>-0.151</v>
      </c>
      <c r="U13" s="31" t="s">
        <v>17</v>
      </c>
      <c r="V13" s="9"/>
      <c r="W13" s="8"/>
      <c r="X13" s="33"/>
      <c r="Y13" s="8"/>
      <c r="Z13" s="8"/>
    </row>
    <row r="14" ht="14.25" customHeight="1">
      <c r="A14" s="43" t="str">
        <f t="shared" si="1"/>
        <v/>
      </c>
      <c r="B14" s="43"/>
      <c r="C14" s="34"/>
      <c r="D14" s="44">
        <v>7.0</v>
      </c>
      <c r="E14" s="49"/>
      <c r="F14" s="46"/>
      <c r="G14" s="50"/>
      <c r="H14" s="48" t="str">
        <f>IFERROR(VLOOKUP(A14,'Tuition Tables'!$B:$H,7,FALSE),)</f>
        <v/>
      </c>
      <c r="I14" s="23"/>
      <c r="J14" s="9"/>
      <c r="K14" s="20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8"/>
      <c r="X14" s="33"/>
      <c r="Y14" s="8"/>
      <c r="Z14" s="8"/>
    </row>
    <row r="15" ht="14.25" customHeight="1">
      <c r="A15" s="43" t="str">
        <f t="shared" si="1"/>
        <v/>
      </c>
      <c r="B15" s="43"/>
      <c r="C15" s="34"/>
      <c r="D15" s="44">
        <v>8.0</v>
      </c>
      <c r="E15" s="57"/>
      <c r="F15" s="46"/>
      <c r="G15" s="58"/>
      <c r="H15" s="48" t="str">
        <f>IFERROR(VLOOKUP(A15,'Tuition Tables'!$B:$H,7,FALSE),)</f>
        <v/>
      </c>
      <c r="I15" s="23"/>
      <c r="J15" s="9"/>
      <c r="K15" s="20"/>
      <c r="L15" s="59" t="s">
        <v>19</v>
      </c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33"/>
      <c r="Y15" s="8"/>
      <c r="Z15" s="8"/>
    </row>
    <row r="16" ht="14.25" customHeight="1">
      <c r="A16" s="9"/>
      <c r="B16" s="9"/>
      <c r="C16" s="20"/>
      <c r="D16" s="9"/>
      <c r="E16" s="9"/>
      <c r="F16" s="9"/>
      <c r="G16" s="28" t="s">
        <v>20</v>
      </c>
      <c r="H16" s="61">
        <f>SUM(H8:H15)</f>
        <v>0</v>
      </c>
      <c r="I16" s="23"/>
      <c r="J16" s="9"/>
      <c r="K16" s="20"/>
      <c r="L16" s="62"/>
      <c r="X16" s="33"/>
      <c r="Y16" s="8"/>
      <c r="Z16" s="8"/>
    </row>
    <row r="17" ht="17.25" customHeight="1">
      <c r="A17" s="9"/>
      <c r="B17" s="9"/>
      <c r="C17" s="20"/>
      <c r="D17" s="9"/>
      <c r="E17" s="9"/>
      <c r="F17" s="9"/>
      <c r="G17" s="9"/>
      <c r="H17" s="63"/>
      <c r="I17" s="23"/>
      <c r="J17" s="9"/>
      <c r="K17" s="20"/>
      <c r="L17" s="62"/>
      <c r="X17" s="33"/>
      <c r="Y17" s="8"/>
      <c r="Z17" s="8"/>
    </row>
    <row r="18" ht="15.75" customHeight="1">
      <c r="A18" s="9"/>
      <c r="B18" s="9"/>
      <c r="C18" s="20"/>
      <c r="D18" s="9"/>
      <c r="E18" s="64" t="s">
        <v>21</v>
      </c>
      <c r="F18" s="64"/>
      <c r="G18" s="9"/>
      <c r="H18" s="65"/>
      <c r="I18" s="23"/>
      <c r="J18" s="9"/>
      <c r="K18" s="20"/>
      <c r="L18" s="9"/>
      <c r="M18" s="52" t="s">
        <v>22</v>
      </c>
      <c r="N18" s="9"/>
      <c r="O18" s="9"/>
      <c r="P18" s="9"/>
      <c r="Q18" s="9"/>
      <c r="R18" s="9"/>
      <c r="S18" s="9"/>
      <c r="T18" s="9"/>
      <c r="U18" s="9"/>
      <c r="V18" s="9"/>
      <c r="W18" s="8"/>
      <c r="X18" s="33"/>
      <c r="Y18" s="8"/>
      <c r="Z18" s="8"/>
    </row>
    <row r="19" ht="9.0" customHeight="1">
      <c r="A19" s="9"/>
      <c r="B19" s="9"/>
      <c r="C19" s="20"/>
      <c r="D19" s="9"/>
      <c r="E19" s="64"/>
      <c r="F19" s="64"/>
      <c r="G19" s="9"/>
      <c r="H19" s="66"/>
      <c r="I19" s="23"/>
      <c r="J19" s="9"/>
      <c r="K19" s="20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8"/>
      <c r="X19" s="33"/>
      <c r="Y19" s="8"/>
      <c r="Z19" s="8"/>
    </row>
    <row r="20" ht="16.5" customHeight="1">
      <c r="A20" s="9"/>
      <c r="B20" s="9"/>
      <c r="C20" s="20"/>
      <c r="D20" s="9"/>
      <c r="E20" s="64" t="s">
        <v>23</v>
      </c>
      <c r="F20" s="64"/>
      <c r="G20" s="9"/>
      <c r="H20" s="65"/>
      <c r="I20" s="23"/>
      <c r="J20" s="9"/>
      <c r="K20" s="20"/>
      <c r="L20" s="9"/>
      <c r="M20" s="54" t="s">
        <v>24</v>
      </c>
      <c r="N20" s="54"/>
      <c r="O20" s="54"/>
      <c r="P20" s="54"/>
      <c r="Q20" s="54"/>
      <c r="R20" s="54"/>
      <c r="S20" s="54"/>
      <c r="T20" s="67">
        <f>SUMIF(E8:E15,"Northridge",H8:H15)</f>
        <v>0</v>
      </c>
      <c r="U20" s="9"/>
      <c r="V20" s="9"/>
      <c r="W20" s="8"/>
      <c r="X20" s="33"/>
      <c r="Y20" s="8"/>
      <c r="Z20" s="8"/>
    </row>
    <row r="21" ht="45.0" customHeight="1">
      <c r="A21" s="9"/>
      <c r="B21" s="9"/>
      <c r="C21" s="20"/>
      <c r="D21" s="9"/>
      <c r="E21" s="68" t="s">
        <v>25</v>
      </c>
      <c r="F21" s="60"/>
      <c r="G21" s="60"/>
      <c r="H21" s="60"/>
      <c r="I21" s="23"/>
      <c r="J21" s="9"/>
      <c r="K21" s="20"/>
      <c r="L21" s="9"/>
      <c r="M21" s="69" t="s">
        <v>5</v>
      </c>
      <c r="N21" s="69"/>
      <c r="O21" s="69"/>
      <c r="P21" s="69"/>
      <c r="Q21" s="69"/>
      <c r="R21" s="69"/>
      <c r="S21" s="69"/>
      <c r="T21" s="70">
        <f>-T20*T13</f>
        <v>0</v>
      </c>
      <c r="U21" s="9"/>
      <c r="V21" s="9"/>
      <c r="W21" s="8"/>
      <c r="X21" s="33"/>
      <c r="Y21" s="8"/>
      <c r="Z21" s="8"/>
    </row>
    <row r="22" ht="24.0" customHeight="1">
      <c r="A22" s="9"/>
      <c r="B22" s="9"/>
      <c r="C22" s="20"/>
      <c r="D22" s="9"/>
      <c r="E22" s="62"/>
      <c r="I22" s="23"/>
      <c r="J22" s="9"/>
      <c r="K22" s="20"/>
      <c r="L22" s="9"/>
      <c r="M22" s="9"/>
      <c r="N22" s="9"/>
      <c r="O22" s="9"/>
      <c r="P22" s="9"/>
      <c r="Q22" s="9"/>
      <c r="R22" s="9"/>
      <c r="S22" s="9"/>
      <c r="T22" s="48"/>
      <c r="U22" s="9"/>
      <c r="V22" s="9"/>
      <c r="W22" s="8"/>
      <c r="X22" s="33"/>
      <c r="Y22" s="8"/>
      <c r="Z22" s="8"/>
    </row>
    <row r="23" ht="16.5" customHeight="1">
      <c r="A23" s="9"/>
      <c r="B23" s="9"/>
      <c r="C23" s="20"/>
      <c r="D23" s="9"/>
      <c r="E23" s="9"/>
      <c r="F23" s="9"/>
      <c r="G23" s="9"/>
      <c r="H23" s="9"/>
      <c r="I23" s="23"/>
      <c r="J23" s="9"/>
      <c r="K23" s="20"/>
      <c r="L23" s="9"/>
      <c r="M23" s="69" t="s">
        <v>26</v>
      </c>
      <c r="N23" s="69"/>
      <c r="O23" s="69"/>
      <c r="P23" s="69"/>
      <c r="Q23" s="69"/>
      <c r="R23" s="69"/>
      <c r="S23" s="69"/>
      <c r="T23" s="71">
        <f>T20+T21</f>
        <v>0</v>
      </c>
      <c r="U23" s="9"/>
      <c r="V23" s="9"/>
      <c r="W23" s="8"/>
      <c r="X23" s="33"/>
      <c r="Y23" s="8"/>
      <c r="Z23" s="8"/>
    </row>
    <row r="24" ht="14.25" customHeight="1">
      <c r="A24" s="9"/>
      <c r="B24" s="9"/>
      <c r="C24" s="20"/>
      <c r="D24" s="9"/>
      <c r="E24" s="72" t="s">
        <v>27</v>
      </c>
      <c r="F24" s="72"/>
      <c r="G24" s="72"/>
      <c r="H24" s="73">
        <f>H16-H18-H20</f>
        <v>0</v>
      </c>
      <c r="I24" s="23"/>
      <c r="J24" s="9"/>
      <c r="K24" s="20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8"/>
      <c r="X24" s="33"/>
      <c r="Y24" s="8"/>
      <c r="Z24" s="8"/>
    </row>
    <row r="25" ht="7.5" customHeight="1">
      <c r="A25" s="9"/>
      <c r="B25" s="9"/>
      <c r="C25" s="74"/>
      <c r="D25" s="75"/>
      <c r="E25" s="75"/>
      <c r="F25" s="75"/>
      <c r="G25" s="75"/>
      <c r="H25" s="76"/>
      <c r="I25" s="77"/>
      <c r="J25" s="9"/>
      <c r="K25" s="74"/>
      <c r="L25" s="75"/>
      <c r="M25" s="75"/>
      <c r="N25" s="75"/>
      <c r="O25" s="75"/>
      <c r="P25" s="75"/>
      <c r="Q25" s="75"/>
      <c r="R25" s="75"/>
      <c r="S25" s="75"/>
      <c r="T25" s="78"/>
      <c r="U25" s="75"/>
      <c r="V25" s="75"/>
      <c r="W25" s="79"/>
      <c r="X25" s="80"/>
      <c r="Y25" s="8"/>
      <c r="Z25" s="8"/>
    </row>
    <row r="26" ht="14.25" customHeight="1">
      <c r="A26" s="9"/>
      <c r="B26" s="9"/>
      <c r="C26" s="9"/>
      <c r="D26" s="9"/>
      <c r="E26" s="9"/>
      <c r="F26" s="9"/>
      <c r="G26" s="9"/>
      <c r="H26" s="63"/>
      <c r="I26" s="9"/>
      <c r="J26" s="9"/>
      <c r="K26" s="9"/>
      <c r="L26" s="81"/>
      <c r="M26" s="9"/>
      <c r="N26" s="9"/>
      <c r="O26" s="9"/>
      <c r="P26" s="9"/>
      <c r="Q26" s="9"/>
      <c r="R26" s="9"/>
      <c r="S26" s="9"/>
      <c r="T26" s="9"/>
      <c r="U26" s="9"/>
      <c r="V26" s="9"/>
      <c r="W26" s="8"/>
      <c r="X26" s="8"/>
      <c r="Y26" s="8"/>
      <c r="Z26" s="8"/>
    </row>
    <row r="27" ht="14.25" customHeight="1">
      <c r="A27" s="9"/>
      <c r="B27" s="9"/>
      <c r="C27" s="9"/>
      <c r="D27" s="9"/>
      <c r="E27" s="82"/>
      <c r="F27" s="9"/>
      <c r="G27" s="9"/>
      <c r="H27" s="63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83"/>
      <c r="U27" s="9"/>
      <c r="V27" s="9"/>
      <c r="W27" s="8"/>
      <c r="X27" s="8"/>
      <c r="Y27" s="8"/>
      <c r="Z27" s="8"/>
    </row>
    <row r="28" ht="14.25" customHeight="1">
      <c r="A28" s="9"/>
      <c r="B28" s="9"/>
      <c r="C28" s="9"/>
      <c r="D28" s="9"/>
      <c r="E28" s="9"/>
      <c r="F28" s="9"/>
      <c r="G28" s="9"/>
      <c r="H28" s="63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8"/>
      <c r="X28" s="8"/>
      <c r="Y28" s="8"/>
      <c r="Z28" s="8"/>
    </row>
    <row r="29" ht="14.25" customHeight="1">
      <c r="A29" s="9"/>
      <c r="B29" s="9"/>
      <c r="C29" s="9"/>
      <c r="D29" s="9"/>
      <c r="E29" s="9"/>
      <c r="F29" s="9"/>
      <c r="G29" s="9"/>
      <c r="H29" s="63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8"/>
      <c r="X29" s="8"/>
      <c r="Y29" s="8"/>
      <c r="Z29" s="8"/>
    </row>
    <row r="30" ht="14.25" hidden="1" customHeight="1">
      <c r="A30" s="9"/>
      <c r="B30" s="9"/>
      <c r="C30" s="9"/>
      <c r="D30" s="9"/>
      <c r="E30" s="9"/>
      <c r="F30" s="9"/>
      <c r="G30" s="9"/>
      <c r="H30" s="63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8"/>
      <c r="X30" s="8"/>
      <c r="Y30" s="8"/>
      <c r="Z30" s="8"/>
    </row>
    <row r="31" ht="14.25" hidden="1" customHeight="1">
      <c r="A31" s="9"/>
      <c r="B31" s="9"/>
      <c r="C31" s="9"/>
      <c r="D31" s="9"/>
      <c r="E31" s="9"/>
      <c r="F31" s="9"/>
      <c r="G31" s="9"/>
      <c r="H31" s="63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8"/>
      <c r="X31" s="8"/>
      <c r="Y31" s="8"/>
      <c r="Z31" s="8"/>
    </row>
    <row r="32" ht="14.25" hidden="1" customHeight="1">
      <c r="A32" s="9"/>
      <c r="B32" s="9"/>
      <c r="C32" s="9"/>
      <c r="D32" s="9"/>
      <c r="E32" s="9"/>
      <c r="F32" s="9"/>
      <c r="G32" s="9"/>
      <c r="H32" s="63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8"/>
      <c r="X32" s="8"/>
      <c r="Y32" s="8"/>
      <c r="Z32" s="8"/>
    </row>
    <row r="33" ht="14.25" hidden="1" customHeight="1">
      <c r="A33" s="9"/>
      <c r="B33" s="9"/>
      <c r="C33" s="9"/>
      <c r="D33" s="9"/>
      <c r="E33" s="31" t="s">
        <v>7</v>
      </c>
      <c r="F33" s="31"/>
      <c r="G33" s="31"/>
      <c r="H33" s="84" t="s">
        <v>8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8"/>
      <c r="X33" s="8"/>
      <c r="Y33" s="8"/>
      <c r="Z33" s="8"/>
    </row>
    <row r="34" ht="14.25" hidden="1" customHeight="1">
      <c r="A34" s="9"/>
      <c r="B34" s="9"/>
      <c r="C34" s="9"/>
      <c r="D34" s="9"/>
      <c r="E34" s="9" t="s">
        <v>28</v>
      </c>
      <c r="F34" s="9"/>
      <c r="G34" s="9"/>
      <c r="H34" s="85">
        <v>12.0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8"/>
      <c r="X34" s="8"/>
      <c r="Y34" s="8"/>
      <c r="Z34" s="8"/>
    </row>
    <row r="35" ht="14.25" hidden="1" customHeight="1">
      <c r="A35" s="9"/>
      <c r="B35" s="9"/>
      <c r="C35" s="9"/>
      <c r="D35" s="9"/>
      <c r="E35" s="9" t="s">
        <v>29</v>
      </c>
      <c r="F35" s="9"/>
      <c r="G35" s="9"/>
      <c r="H35" s="85">
        <v>11.0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8"/>
      <c r="X35" s="8"/>
      <c r="Y35" s="8"/>
      <c r="Z35" s="8"/>
    </row>
    <row r="36" ht="14.25" hidden="1" customHeight="1">
      <c r="A36" s="9"/>
      <c r="B36" s="9"/>
      <c r="C36" s="9"/>
      <c r="D36" s="9"/>
      <c r="E36" s="9" t="s">
        <v>30</v>
      </c>
      <c r="F36" s="9"/>
      <c r="G36" s="9"/>
      <c r="H36" s="85">
        <v>10.0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8"/>
      <c r="X36" s="8"/>
      <c r="Y36" s="8"/>
      <c r="Z36" s="8"/>
    </row>
    <row r="37" ht="14.25" hidden="1" customHeight="1">
      <c r="A37" s="9"/>
      <c r="B37" s="9"/>
      <c r="C37" s="9"/>
      <c r="D37" s="9"/>
      <c r="E37" s="9"/>
      <c r="F37" s="9"/>
      <c r="G37" s="9"/>
      <c r="H37" s="85">
        <v>9.0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8"/>
      <c r="X37" s="8"/>
      <c r="Y37" s="8"/>
      <c r="Z37" s="8"/>
    </row>
    <row r="38" ht="14.25" hidden="1" customHeight="1">
      <c r="A38" s="9"/>
      <c r="B38" s="9"/>
      <c r="C38" s="9"/>
      <c r="D38" s="9"/>
      <c r="E38" s="9"/>
      <c r="F38" s="9"/>
      <c r="G38" s="9"/>
      <c r="H38" s="85">
        <v>8.0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8"/>
      <c r="X38" s="8"/>
      <c r="Y38" s="8"/>
      <c r="Z38" s="8"/>
    </row>
    <row r="39" ht="14.25" hidden="1" customHeight="1">
      <c r="A39" s="9"/>
      <c r="B39" s="9"/>
      <c r="C39" s="9"/>
      <c r="D39" s="9"/>
      <c r="E39" s="9"/>
      <c r="F39" s="9"/>
      <c r="G39" s="9"/>
      <c r="H39" s="85">
        <v>7.0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8"/>
      <c r="X39" s="8"/>
      <c r="Y39" s="8"/>
      <c r="Z39" s="8"/>
    </row>
    <row r="40" ht="14.25" hidden="1" customHeight="1">
      <c r="A40" s="9"/>
      <c r="B40" s="9"/>
      <c r="C40" s="9"/>
      <c r="D40" s="9"/>
      <c r="E40" s="9"/>
      <c r="F40" s="9"/>
      <c r="G40" s="9"/>
      <c r="H40" s="85">
        <v>6.0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8"/>
      <c r="X40" s="8"/>
      <c r="Y40" s="8"/>
      <c r="Z40" s="8"/>
    </row>
    <row r="41" ht="14.25" hidden="1" customHeight="1">
      <c r="A41" s="9"/>
      <c r="B41" s="9"/>
      <c r="C41" s="9"/>
      <c r="D41" s="9"/>
      <c r="E41" s="9"/>
      <c r="F41" s="9"/>
      <c r="G41" s="9"/>
      <c r="H41" s="85">
        <v>5.0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8"/>
      <c r="X41" s="8"/>
      <c r="Y41" s="8"/>
      <c r="Z41" s="8"/>
    </row>
    <row r="42" ht="14.25" hidden="1" customHeight="1">
      <c r="A42" s="9"/>
      <c r="B42" s="9"/>
      <c r="C42" s="9"/>
      <c r="D42" s="9"/>
      <c r="E42" s="9"/>
      <c r="F42" s="9"/>
      <c r="G42" s="9"/>
      <c r="H42" s="85">
        <v>4.0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8"/>
      <c r="X42" s="8"/>
      <c r="Y42" s="8"/>
      <c r="Z42" s="8"/>
    </row>
    <row r="43" ht="14.25" hidden="1" customHeight="1">
      <c r="A43" s="9"/>
      <c r="B43" s="9"/>
      <c r="C43" s="9"/>
      <c r="D43" s="9"/>
      <c r="E43" s="9"/>
      <c r="F43" s="9"/>
      <c r="G43" s="9"/>
      <c r="H43" s="85">
        <v>3.0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8"/>
      <c r="X43" s="8"/>
      <c r="Y43" s="8"/>
      <c r="Z43" s="8"/>
    </row>
    <row r="44" ht="14.25" hidden="1" customHeight="1">
      <c r="A44" s="9"/>
      <c r="B44" s="9"/>
      <c r="C44" s="9"/>
      <c r="D44" s="9"/>
      <c r="E44" s="9"/>
      <c r="F44" s="9"/>
      <c r="G44" s="9"/>
      <c r="H44" s="85">
        <v>2.0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8"/>
      <c r="X44" s="8"/>
      <c r="Y44" s="8"/>
      <c r="Z44" s="8"/>
    </row>
    <row r="45" ht="14.25" hidden="1" customHeight="1">
      <c r="A45" s="9"/>
      <c r="B45" s="9"/>
      <c r="C45" s="9"/>
      <c r="D45" s="9"/>
      <c r="E45" s="9"/>
      <c r="F45" s="9"/>
      <c r="G45" s="9"/>
      <c r="H45" s="19">
        <v>1.0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8"/>
      <c r="X45" s="8"/>
      <c r="Y45" s="8"/>
      <c r="Z45" s="8"/>
    </row>
    <row r="46" ht="14.25" hidden="1" customHeight="1">
      <c r="A46" s="9"/>
      <c r="B46" s="9"/>
      <c r="C46" s="9"/>
      <c r="D46" s="9"/>
      <c r="E46" s="9"/>
      <c r="F46" s="9"/>
      <c r="G46" s="9"/>
      <c r="H46" s="19" t="s">
        <v>31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8"/>
      <c r="X46" s="8"/>
      <c r="Y46" s="8"/>
      <c r="Z46" s="8"/>
    </row>
    <row r="47" ht="14.25" hidden="1" customHeight="1">
      <c r="A47" s="9"/>
      <c r="B47" s="9"/>
      <c r="C47" s="9"/>
      <c r="D47" s="9"/>
      <c r="E47" s="9"/>
      <c r="F47" s="9"/>
      <c r="G47" s="9"/>
      <c r="H47" s="19" t="s">
        <v>32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8"/>
      <c r="X47" s="8"/>
      <c r="Y47" s="8"/>
      <c r="Z47" s="8"/>
    </row>
    <row r="48" ht="14.25" hidden="1" customHeight="1">
      <c r="A48" s="9"/>
      <c r="B48" s="9"/>
      <c r="C48" s="9"/>
      <c r="D48" s="9"/>
      <c r="E48" s="9"/>
      <c r="F48" s="9"/>
      <c r="G48" s="9"/>
      <c r="H48" s="19" t="s">
        <v>33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8"/>
      <c r="X48" s="8"/>
      <c r="Y48" s="8"/>
      <c r="Z48" s="8"/>
    </row>
    <row r="49" ht="14.25" hidden="1" customHeight="1">
      <c r="A49" s="9"/>
      <c r="B49" s="9"/>
      <c r="C49" s="9"/>
      <c r="D49" s="9"/>
      <c r="E49" s="9"/>
      <c r="F49" s="9"/>
      <c r="G49" s="9"/>
      <c r="H49" s="19" t="s">
        <v>34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8"/>
      <c r="X49" s="8"/>
      <c r="Y49" s="8"/>
      <c r="Z49" s="8"/>
    </row>
    <row r="50" ht="14.25" hidden="1" customHeight="1">
      <c r="A50" s="9"/>
      <c r="B50" s="9"/>
      <c r="C50" s="9"/>
      <c r="D50" s="9"/>
      <c r="E50" s="9"/>
      <c r="F50" s="9"/>
      <c r="G50" s="9"/>
      <c r="H50" s="19" t="s">
        <v>35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8"/>
      <c r="X50" s="8"/>
      <c r="Y50" s="8"/>
      <c r="Z50" s="8"/>
    </row>
    <row r="51" ht="14.25" hidden="1" customHeight="1">
      <c r="A51" s="9"/>
      <c r="B51" s="9"/>
      <c r="C51" s="9"/>
      <c r="D51" s="9"/>
      <c r="E51" s="9"/>
      <c r="F51" s="9"/>
      <c r="G51" s="9"/>
      <c r="H51" s="19" t="s">
        <v>36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8"/>
      <c r="X51" s="8"/>
      <c r="Y51" s="8"/>
      <c r="Z51" s="8"/>
    </row>
    <row r="52" ht="14.25" hidden="1" customHeight="1">
      <c r="A52" s="9"/>
      <c r="B52" s="9"/>
      <c r="C52" s="9"/>
      <c r="D52" s="9"/>
      <c r="E52" s="9"/>
      <c r="F52" s="9"/>
      <c r="G52" s="9"/>
      <c r="H52" s="19" t="s">
        <v>37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8"/>
      <c r="X52" s="8"/>
      <c r="Y52" s="8"/>
      <c r="Z52" s="8"/>
    </row>
    <row r="53" ht="14.25" hidden="1" customHeight="1">
      <c r="A53" s="9"/>
      <c r="B53" s="9"/>
      <c r="C53" s="9"/>
      <c r="D53" s="9"/>
      <c r="E53" s="9"/>
      <c r="F53" s="9"/>
      <c r="G53" s="9"/>
      <c r="H53" s="19" t="s">
        <v>38</v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8"/>
      <c r="X53" s="8"/>
      <c r="Y53" s="8"/>
      <c r="Z53" s="8"/>
    </row>
    <row r="54" ht="14.25" hidden="1" customHeight="1">
      <c r="A54" s="9"/>
      <c r="B54" s="9"/>
      <c r="C54" s="9"/>
      <c r="D54" s="9"/>
      <c r="E54" s="9"/>
      <c r="F54" s="9"/>
      <c r="G54" s="9"/>
      <c r="H54" s="19" t="s">
        <v>39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8"/>
      <c r="X54" s="8"/>
      <c r="Y54" s="8"/>
      <c r="Z54" s="8"/>
    </row>
    <row r="55" ht="14.25" hidden="1" customHeight="1">
      <c r="A55" s="9"/>
      <c r="B55" s="9"/>
      <c r="C55" s="9"/>
      <c r="D55" s="9"/>
      <c r="E55" s="9"/>
      <c r="F55" s="9"/>
      <c r="G55" s="9"/>
      <c r="H55" s="19" t="s">
        <v>40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8"/>
      <c r="X55" s="8"/>
      <c r="Y55" s="8"/>
      <c r="Z55" s="8"/>
    </row>
    <row r="56" ht="14.25" hidden="1" customHeight="1">
      <c r="A56" s="9"/>
      <c r="B56" s="9"/>
      <c r="C56" s="9"/>
      <c r="D56" s="9"/>
      <c r="E56" s="9"/>
      <c r="F56" s="9"/>
      <c r="G56" s="9"/>
      <c r="H56" s="19" t="s">
        <v>41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8"/>
      <c r="X56" s="8"/>
      <c r="Y56" s="8"/>
      <c r="Z56" s="8"/>
    </row>
    <row r="57" ht="14.25" hidden="1" customHeight="1">
      <c r="A57" s="9"/>
      <c r="B57" s="9"/>
      <c r="C57" s="9"/>
      <c r="D57" s="9"/>
      <c r="F57" s="9"/>
      <c r="G57" s="9"/>
      <c r="H57" s="63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8"/>
      <c r="X57" s="8"/>
      <c r="Y57" s="8"/>
      <c r="Z57" s="8"/>
    </row>
    <row r="58" ht="14.25" hidden="1" customHeight="1">
      <c r="A58" s="9"/>
      <c r="B58" s="9"/>
      <c r="C58" s="9"/>
      <c r="D58" s="9"/>
      <c r="E58" s="9"/>
      <c r="F58" s="9"/>
      <c r="G58" s="9"/>
      <c r="H58" s="63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8"/>
      <c r="X58" s="8"/>
      <c r="Y58" s="8"/>
      <c r="Z58" s="8"/>
    </row>
    <row r="59" ht="14.25" hidden="1" customHeight="1">
      <c r="A59" s="9"/>
      <c r="B59" s="9"/>
      <c r="C59" s="9"/>
      <c r="D59" s="9"/>
      <c r="E59" s="9"/>
      <c r="F59" s="9"/>
      <c r="G59" s="9"/>
      <c r="H59" s="63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8"/>
      <c r="X59" s="8"/>
      <c r="Y59" s="8"/>
      <c r="Z59" s="8"/>
    </row>
    <row r="60" ht="14.25" customHeight="1">
      <c r="A60" s="9"/>
      <c r="B60" s="9"/>
      <c r="C60" s="9"/>
      <c r="D60" s="9"/>
      <c r="E60" s="9"/>
      <c r="F60" s="9"/>
      <c r="G60" s="9"/>
      <c r="H60" s="63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8"/>
      <c r="X60" s="8"/>
      <c r="Y60" s="8"/>
      <c r="Z60" s="8"/>
    </row>
    <row r="61" ht="14.25" customHeight="1">
      <c r="A61" s="9"/>
      <c r="B61" s="9"/>
      <c r="C61" s="9"/>
      <c r="D61" s="9"/>
      <c r="E61" s="9"/>
      <c r="F61" s="9"/>
      <c r="G61" s="9"/>
      <c r="H61" s="63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8"/>
      <c r="X61" s="8"/>
      <c r="Y61" s="8"/>
      <c r="Z61" s="8"/>
    </row>
    <row r="62" ht="14.25" customHeight="1">
      <c r="A62" s="9"/>
      <c r="B62" s="9"/>
      <c r="C62" s="9"/>
      <c r="D62" s="9"/>
      <c r="E62" s="9"/>
      <c r="F62" s="9"/>
      <c r="G62" s="9"/>
      <c r="H62" s="63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8"/>
      <c r="X62" s="8"/>
      <c r="Y62" s="8"/>
      <c r="Z62" s="8"/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C3:I3"/>
    <mergeCell ref="L3:U3"/>
    <mergeCell ref="V6:V7"/>
    <mergeCell ref="L15:W17"/>
    <mergeCell ref="E21:H22"/>
  </mergeCells>
  <conditionalFormatting sqref="L9:U13">
    <cfRule type="expression" dxfId="0" priority="1">
      <formula>$V$6="No"</formula>
    </cfRule>
  </conditionalFormatting>
  <conditionalFormatting sqref="L18:U23">
    <cfRule type="expression" dxfId="0" priority="2">
      <formula>$V$6="No"</formula>
    </cfRule>
  </conditionalFormatting>
  <conditionalFormatting sqref="L15:V17">
    <cfRule type="expression" dxfId="0" priority="3">
      <formula>$V$6="Yes"</formula>
    </cfRule>
  </conditionalFormatting>
  <conditionalFormatting sqref="S6">
    <cfRule type="expression" dxfId="1" priority="4">
      <formula>$S$6="No"</formula>
    </cfRule>
  </conditionalFormatting>
  <conditionalFormatting sqref="S7">
    <cfRule type="cellIs" dxfId="1" priority="5" operator="equal">
      <formula>"No"</formula>
    </cfRule>
  </conditionalFormatting>
  <conditionalFormatting sqref="V6:V7">
    <cfRule type="cellIs" dxfId="1" priority="6" operator="equal">
      <formula>"No"</formula>
    </cfRule>
  </conditionalFormatting>
  <conditionalFormatting sqref="Y3">
    <cfRule type="notContainsBlanks" dxfId="2" priority="7">
      <formula>LEN(TRIM(Y3))&gt;0</formula>
    </cfRule>
  </conditionalFormatting>
  <dataValidations>
    <dataValidation type="list" allowBlank="1" showInputMessage="1" prompt="Select School from Dropdown - click on the little &quot;down arrow&quot;" sqref="E9:E15">
      <formula1>$E$34:$E$36</formula1>
    </dataValidation>
    <dataValidation type="list" allowBlank="1" showInputMessage="1" prompt="Click and enter a value from range" sqref="E8">
      <formula1>$E$34:$E$36</formula1>
    </dataValidation>
    <dataValidation type="list" allowBlank="1" showInputMessage="1" prompt="Select Grade from Dropbdown - click on the little &quot;down arrow&quot;" sqref="G8:G15">
      <formula1>$H$34:$H$56</formula1>
    </dataValidation>
  </dataValidations>
  <printOptions/>
  <pageMargins bottom="0.75" footer="0.0" header="0.0" left="0.25" right="0.25" top="0.75"/>
  <pageSetup orientation="landscape"/>
  <headerFooter>
    <oddHeader>&amp;CNorthridge Sibling Discount Calculator&amp;RPrinted: &amp;D, &amp;T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hidden="1" min="1" max="2" width="8.0"/>
    <col customWidth="1" min="3" max="3" width="2.5"/>
    <col customWidth="1" min="4" max="4" width="37.0"/>
    <col customWidth="1" min="5" max="8" width="14.63"/>
    <col customWidth="1" min="9" max="25" width="8.0"/>
    <col customWidth="1" min="26" max="26" width="21.25"/>
  </cols>
  <sheetData>
    <row r="1" ht="14.25" customHeight="1">
      <c r="A1" s="9"/>
      <c r="B1" s="86" t="s">
        <v>42</v>
      </c>
      <c r="C1" s="86"/>
      <c r="D1" s="87" t="s">
        <v>28</v>
      </c>
      <c r="E1" s="88"/>
      <c r="F1" s="88"/>
      <c r="G1" s="88"/>
      <c r="H1" s="8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4.25" customHeight="1">
      <c r="A2" s="9"/>
      <c r="B2" s="86"/>
      <c r="C2" s="86"/>
      <c r="D2" s="89" t="s">
        <v>8</v>
      </c>
      <c r="E2" s="90" t="s">
        <v>43</v>
      </c>
      <c r="F2" s="91" t="s">
        <v>44</v>
      </c>
      <c r="G2" s="92" t="s">
        <v>45</v>
      </c>
      <c r="H2" s="93" t="s">
        <v>46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4.25" customHeight="1">
      <c r="A3" s="9"/>
      <c r="B3" s="86" t="str">
        <f t="shared" ref="B3:B9" si="1">C3&amp;D3</f>
        <v>Northridge6</v>
      </c>
      <c r="C3" s="86" t="s">
        <v>28</v>
      </c>
      <c r="D3" s="94">
        <v>6.0</v>
      </c>
      <c r="E3" s="95">
        <v>13130.0</v>
      </c>
      <c r="F3" s="96">
        <v>1450.0</v>
      </c>
      <c r="G3" s="97">
        <v>0.0</v>
      </c>
      <c r="H3" s="95">
        <f t="shared" ref="H3:H9" si="3">SUM(E3:G3)</f>
        <v>14580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4.25" customHeight="1">
      <c r="A4" s="9"/>
      <c r="B4" s="86" t="str">
        <f t="shared" si="1"/>
        <v>Northridge7</v>
      </c>
      <c r="C4" s="86" t="s">
        <v>28</v>
      </c>
      <c r="D4" s="94">
        <v>7.0</v>
      </c>
      <c r="E4" s="95">
        <f t="shared" ref="E4:F4" si="2">E3</f>
        <v>13130</v>
      </c>
      <c r="F4" s="96">
        <f t="shared" si="2"/>
        <v>1450</v>
      </c>
      <c r="G4" s="97">
        <v>0.0</v>
      </c>
      <c r="H4" s="95">
        <f t="shared" si="3"/>
        <v>14580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4.25" customHeight="1">
      <c r="A5" s="9"/>
      <c r="B5" s="86" t="str">
        <f t="shared" si="1"/>
        <v>Northridge8</v>
      </c>
      <c r="C5" s="86" t="s">
        <v>28</v>
      </c>
      <c r="D5" s="94">
        <v>8.0</v>
      </c>
      <c r="E5" s="95">
        <f t="shared" ref="E5:F5" si="4">E3</f>
        <v>13130</v>
      </c>
      <c r="F5" s="96">
        <f t="shared" si="4"/>
        <v>1450</v>
      </c>
      <c r="G5" s="97">
        <v>0.0</v>
      </c>
      <c r="H5" s="95">
        <f t="shared" si="3"/>
        <v>14580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4.25" customHeight="1">
      <c r="A6" s="9"/>
      <c r="B6" s="86" t="str">
        <f t="shared" si="1"/>
        <v>Northridge9</v>
      </c>
      <c r="C6" s="86" t="s">
        <v>28</v>
      </c>
      <c r="D6" s="98">
        <v>9.0</v>
      </c>
      <c r="E6" s="99">
        <v>19435.0</v>
      </c>
      <c r="F6" s="100">
        <f>F3</f>
        <v>1450</v>
      </c>
      <c r="G6" s="99">
        <v>0.0</v>
      </c>
      <c r="H6" s="101">
        <f t="shared" si="3"/>
        <v>20885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>
      <c r="A7" s="9"/>
      <c r="B7" s="86" t="str">
        <f t="shared" si="1"/>
        <v>Northridge10</v>
      </c>
      <c r="C7" s="86" t="s">
        <v>28</v>
      </c>
      <c r="D7" s="98">
        <v>10.0</v>
      </c>
      <c r="E7" s="99">
        <f>E6</f>
        <v>19435</v>
      </c>
      <c r="F7" s="100">
        <f>F3</f>
        <v>1450</v>
      </c>
      <c r="G7" s="99">
        <v>0.0</v>
      </c>
      <c r="H7" s="101">
        <f t="shared" si="3"/>
        <v>20885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4.25" customHeight="1">
      <c r="A8" s="9"/>
      <c r="B8" s="86" t="str">
        <f t="shared" si="1"/>
        <v>Northridge11</v>
      </c>
      <c r="C8" s="86" t="s">
        <v>28</v>
      </c>
      <c r="D8" s="98">
        <v>11.0</v>
      </c>
      <c r="E8" s="99">
        <f>E6</f>
        <v>19435</v>
      </c>
      <c r="F8" s="100">
        <f>F3</f>
        <v>1450</v>
      </c>
      <c r="G8" s="99">
        <v>0.0</v>
      </c>
      <c r="H8" s="101">
        <f t="shared" si="3"/>
        <v>20885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4.25" customHeight="1">
      <c r="A9" s="9"/>
      <c r="B9" s="86" t="str">
        <f t="shared" si="1"/>
        <v>Northridge12</v>
      </c>
      <c r="C9" s="86" t="s">
        <v>28</v>
      </c>
      <c r="D9" s="98">
        <v>12.0</v>
      </c>
      <c r="E9" s="99">
        <f>E6</f>
        <v>19435</v>
      </c>
      <c r="F9" s="100">
        <f>F3</f>
        <v>1450</v>
      </c>
      <c r="G9" s="102">
        <v>350.0</v>
      </c>
      <c r="H9" s="101">
        <f t="shared" si="3"/>
        <v>21235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4.25" customHeight="1">
      <c r="A10" s="9"/>
      <c r="B10" s="86"/>
      <c r="C10" s="86"/>
      <c r="D10" s="88"/>
      <c r="E10" s="88"/>
      <c r="F10" s="88"/>
      <c r="G10" s="88"/>
      <c r="H10" s="88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4.25" customHeight="1">
      <c r="A11" s="9"/>
      <c r="B11" s="86"/>
      <c r="C11" s="86"/>
      <c r="D11" s="103" t="s">
        <v>29</v>
      </c>
      <c r="E11" s="88"/>
      <c r="F11" s="88"/>
      <c r="G11" s="88"/>
      <c r="H11" s="88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4.25" customHeight="1">
      <c r="A12" s="9"/>
      <c r="B12" s="86"/>
      <c r="C12" s="86"/>
      <c r="D12" s="89" t="s">
        <v>8</v>
      </c>
      <c r="E12" s="90" t="s">
        <v>43</v>
      </c>
      <c r="F12" s="91" t="s">
        <v>44</v>
      </c>
      <c r="G12" s="92" t="s">
        <v>45</v>
      </c>
      <c r="H12" s="93" t="s">
        <v>46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4.25" customHeight="1">
      <c r="A13" s="9"/>
      <c r="B13" s="86" t="str">
        <f t="shared" ref="B13:B19" si="5">C13&amp;D13</f>
        <v>Willows Academy6</v>
      </c>
      <c r="C13" s="104" t="s">
        <v>29</v>
      </c>
      <c r="D13" s="94">
        <v>6.0</v>
      </c>
      <c r="E13" s="95">
        <v>12775.0</v>
      </c>
      <c r="F13" s="96">
        <v>1850.0</v>
      </c>
      <c r="G13" s="97">
        <v>0.0</v>
      </c>
      <c r="H13" s="95">
        <f t="shared" ref="H13:H19" si="6">SUM(E13:G13)</f>
        <v>14625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4.25" customHeight="1">
      <c r="A14" s="9"/>
      <c r="B14" s="86" t="str">
        <f t="shared" si="5"/>
        <v>Willows Academy7</v>
      </c>
      <c r="C14" s="104" t="s">
        <v>29</v>
      </c>
      <c r="D14" s="94">
        <v>7.0</v>
      </c>
      <c r="E14" s="95">
        <f t="shared" ref="E14:E15" si="7">$E$13</f>
        <v>12775</v>
      </c>
      <c r="F14" s="96">
        <f t="shared" ref="F14:F19" si="8">$F$13</f>
        <v>1850</v>
      </c>
      <c r="G14" s="97">
        <v>0.0</v>
      </c>
      <c r="H14" s="95">
        <f t="shared" si="6"/>
        <v>14625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4.25" customHeight="1">
      <c r="A15" s="9"/>
      <c r="B15" s="86" t="str">
        <f t="shared" si="5"/>
        <v>Willows Academy8</v>
      </c>
      <c r="C15" s="104" t="s">
        <v>29</v>
      </c>
      <c r="D15" s="94">
        <v>8.0</v>
      </c>
      <c r="E15" s="95">
        <f t="shared" si="7"/>
        <v>12775</v>
      </c>
      <c r="F15" s="96">
        <f t="shared" si="8"/>
        <v>1850</v>
      </c>
      <c r="G15" s="97">
        <v>100.0</v>
      </c>
      <c r="H15" s="95">
        <f t="shared" si="6"/>
        <v>14725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4.25" customHeight="1">
      <c r="A16" s="9"/>
      <c r="B16" s="86" t="str">
        <f t="shared" si="5"/>
        <v>Willows Academy9</v>
      </c>
      <c r="C16" s="104" t="s">
        <v>29</v>
      </c>
      <c r="D16" s="98">
        <v>9.0</v>
      </c>
      <c r="E16" s="99">
        <v>18150.0</v>
      </c>
      <c r="F16" s="100">
        <f t="shared" si="8"/>
        <v>1850</v>
      </c>
      <c r="G16" s="99">
        <v>0.0</v>
      </c>
      <c r="H16" s="101">
        <f t="shared" si="6"/>
        <v>20000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4.25" customHeight="1">
      <c r="A17" s="9"/>
      <c r="B17" s="86" t="str">
        <f t="shared" si="5"/>
        <v>Willows Academy10</v>
      </c>
      <c r="C17" s="104" t="s">
        <v>29</v>
      </c>
      <c r="D17" s="98">
        <v>10.0</v>
      </c>
      <c r="E17" s="99">
        <f t="shared" ref="E17:E19" si="9">$E$16</f>
        <v>18150</v>
      </c>
      <c r="F17" s="100">
        <f t="shared" si="8"/>
        <v>1850</v>
      </c>
      <c r="G17" s="99">
        <v>0.0</v>
      </c>
      <c r="H17" s="101">
        <f t="shared" si="6"/>
        <v>20000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4.25" customHeight="1">
      <c r="A18" s="9"/>
      <c r="B18" s="86" t="str">
        <f t="shared" si="5"/>
        <v>Willows Academy11</v>
      </c>
      <c r="C18" s="104" t="s">
        <v>29</v>
      </c>
      <c r="D18" s="98">
        <v>11.0</v>
      </c>
      <c r="E18" s="99">
        <f t="shared" si="9"/>
        <v>18150</v>
      </c>
      <c r="F18" s="100">
        <f t="shared" si="8"/>
        <v>1850</v>
      </c>
      <c r="G18" s="99">
        <v>0.0</v>
      </c>
      <c r="H18" s="101">
        <f t="shared" si="6"/>
        <v>20000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4.25" customHeight="1">
      <c r="A19" s="9"/>
      <c r="B19" s="86" t="str">
        <f t="shared" si="5"/>
        <v>Willows Academy12</v>
      </c>
      <c r="C19" s="104" t="s">
        <v>29</v>
      </c>
      <c r="D19" s="98">
        <v>12.0</v>
      </c>
      <c r="E19" s="99">
        <f t="shared" si="9"/>
        <v>18150</v>
      </c>
      <c r="F19" s="100">
        <f t="shared" si="8"/>
        <v>1850</v>
      </c>
      <c r="G19" s="99">
        <v>250.0</v>
      </c>
      <c r="H19" s="101">
        <f t="shared" si="6"/>
        <v>20250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4.25" customHeight="1">
      <c r="A20" s="9"/>
      <c r="B20" s="86"/>
      <c r="C20" s="86"/>
      <c r="D20" s="88"/>
      <c r="E20" s="88"/>
      <c r="F20" s="88"/>
      <c r="G20" s="88"/>
      <c r="H20" s="88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4.25" customHeight="1">
      <c r="A21" s="9"/>
      <c r="B21" s="86"/>
      <c r="C21" s="86"/>
      <c r="D21" s="103" t="s">
        <v>47</v>
      </c>
      <c r="E21" s="88"/>
      <c r="F21" s="88"/>
      <c r="G21" s="88"/>
      <c r="H21" s="88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4.25" customHeight="1">
      <c r="A22" s="9"/>
      <c r="B22" s="86"/>
      <c r="C22" s="86"/>
      <c r="D22" s="90" t="s">
        <v>8</v>
      </c>
      <c r="E22" s="90" t="s">
        <v>43</v>
      </c>
      <c r="F22" s="93" t="s">
        <v>48</v>
      </c>
      <c r="G22" s="90" t="s">
        <v>45</v>
      </c>
      <c r="H22" s="93" t="s">
        <v>46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4.25" customHeight="1">
      <c r="A23" s="9"/>
      <c r="B23" s="86" t="str">
        <f t="shared" ref="B23:B38" si="10">C23&amp;D23</f>
        <v>Embers Academy3-Year Old PK Program T-TH / Morning Only</v>
      </c>
      <c r="C23" s="104" t="s">
        <v>30</v>
      </c>
      <c r="D23" s="105" t="s">
        <v>36</v>
      </c>
      <c r="E23" s="106">
        <v>0.0</v>
      </c>
      <c r="F23" s="107">
        <v>0.0</v>
      </c>
      <c r="G23" s="108">
        <v>0.0</v>
      </c>
      <c r="H23" s="106">
        <f t="shared" ref="H23:H38" si="11">SUM(E23:G23)</f>
        <v>0</v>
      </c>
      <c r="I23" s="9"/>
      <c r="J23" s="9"/>
      <c r="K23" s="9"/>
      <c r="L23" s="8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4.25" customHeight="1">
      <c r="A24" s="9"/>
      <c r="B24" s="86" t="str">
        <f t="shared" si="10"/>
        <v>Embers Academy3-Year Old PK Program T-TH / Full Day</v>
      </c>
      <c r="C24" s="104" t="s">
        <v>30</v>
      </c>
      <c r="D24" s="105" t="s">
        <v>37</v>
      </c>
      <c r="E24" s="106">
        <v>0.0</v>
      </c>
      <c r="F24" s="107">
        <v>0.0</v>
      </c>
      <c r="G24" s="108">
        <v>0.0</v>
      </c>
      <c r="H24" s="106">
        <f t="shared" si="11"/>
        <v>0</v>
      </c>
      <c r="I24" s="9"/>
      <c r="J24" s="9"/>
      <c r="K24" s="9"/>
      <c r="L24" s="8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4.25" customHeight="1">
      <c r="A25" s="9"/>
      <c r="B25" s="86" t="str">
        <f t="shared" si="10"/>
        <v>Embers Academy3-Year Old PK Program M-W-F / Morning Only</v>
      </c>
      <c r="C25" s="104" t="s">
        <v>30</v>
      </c>
      <c r="D25" s="109" t="s">
        <v>38</v>
      </c>
      <c r="E25" s="95">
        <v>5250.0</v>
      </c>
      <c r="F25" s="110">
        <v>375.0</v>
      </c>
      <c r="G25" s="97">
        <v>0.0</v>
      </c>
      <c r="H25" s="95">
        <f t="shared" si="11"/>
        <v>5625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4.25" customHeight="1">
      <c r="A26" s="9"/>
      <c r="B26" s="86" t="str">
        <f t="shared" si="10"/>
        <v>Embers Academy3-Year Old PK Program M-W-F / Full Day</v>
      </c>
      <c r="C26" s="104" t="s">
        <v>30</v>
      </c>
      <c r="D26" s="109" t="s">
        <v>39</v>
      </c>
      <c r="E26" s="95">
        <v>7600.0</v>
      </c>
      <c r="F26" s="110">
        <v>375.0</v>
      </c>
      <c r="G26" s="97">
        <v>0.0</v>
      </c>
      <c r="H26" s="95">
        <f t="shared" si="11"/>
        <v>7975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4.25" customHeight="1">
      <c r="A27" s="9"/>
      <c r="B27" s="86" t="str">
        <f t="shared" si="10"/>
        <v>Embers Academy3-Year Old PK Program 5 days / Morning Only</v>
      </c>
      <c r="C27" s="104" t="s">
        <v>30</v>
      </c>
      <c r="D27" s="109" t="s">
        <v>40</v>
      </c>
      <c r="E27" s="95">
        <v>6600.0</v>
      </c>
      <c r="F27" s="110">
        <v>375.0</v>
      </c>
      <c r="G27" s="97">
        <v>0.0</v>
      </c>
      <c r="H27" s="95">
        <f t="shared" si="11"/>
        <v>6975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4.25" customHeight="1">
      <c r="A28" s="9"/>
      <c r="B28" s="86" t="str">
        <f t="shared" si="10"/>
        <v>Embers Academy3-Year Old PK Program 5 days / Full Day</v>
      </c>
      <c r="C28" s="104" t="s">
        <v>30</v>
      </c>
      <c r="D28" s="109" t="s">
        <v>41</v>
      </c>
      <c r="E28" s="95">
        <v>9000.0</v>
      </c>
      <c r="F28" s="110">
        <v>375.0</v>
      </c>
      <c r="G28" s="97">
        <v>0.0</v>
      </c>
      <c r="H28" s="95">
        <f t="shared" si="11"/>
        <v>9375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4.25" customHeight="1">
      <c r="A29" s="9"/>
      <c r="B29" s="86" t="str">
        <f t="shared" si="10"/>
        <v>Embers Academy4-Year Old PK Program M-W-F / Morning Only</v>
      </c>
      <c r="C29" s="104" t="s">
        <v>30</v>
      </c>
      <c r="D29" s="109" t="s">
        <v>32</v>
      </c>
      <c r="E29" s="95">
        <v>5250.0</v>
      </c>
      <c r="F29" s="110">
        <v>375.0</v>
      </c>
      <c r="G29" s="97">
        <v>0.0</v>
      </c>
      <c r="H29" s="95">
        <f t="shared" si="11"/>
        <v>5625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4.25" customHeight="1">
      <c r="A30" s="9"/>
      <c r="B30" s="86" t="str">
        <f t="shared" si="10"/>
        <v>Embers Academy4-Year Old PK Program M-W-F / Full Day</v>
      </c>
      <c r="C30" s="104" t="s">
        <v>30</v>
      </c>
      <c r="D30" s="109" t="s">
        <v>33</v>
      </c>
      <c r="E30" s="95">
        <v>7600.0</v>
      </c>
      <c r="F30" s="110">
        <v>375.0</v>
      </c>
      <c r="G30" s="97">
        <v>0.0</v>
      </c>
      <c r="H30" s="95">
        <f t="shared" si="11"/>
        <v>7975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4.25" customHeight="1">
      <c r="A31" s="9"/>
      <c r="B31" s="86" t="str">
        <f t="shared" si="10"/>
        <v>Embers Academy4-Year Old PK Program 5 days / Morning Only</v>
      </c>
      <c r="C31" s="104" t="s">
        <v>30</v>
      </c>
      <c r="D31" s="109" t="s">
        <v>34</v>
      </c>
      <c r="E31" s="95">
        <v>6600.0</v>
      </c>
      <c r="F31" s="110">
        <v>375.0</v>
      </c>
      <c r="G31" s="97">
        <v>0.0</v>
      </c>
      <c r="H31" s="95">
        <f t="shared" si="11"/>
        <v>6975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4.25" customHeight="1">
      <c r="A32" s="9"/>
      <c r="B32" s="86" t="str">
        <f t="shared" si="10"/>
        <v>Embers Academy4-Year Old PK Program 5 days / Full Day</v>
      </c>
      <c r="C32" s="104" t="s">
        <v>30</v>
      </c>
      <c r="D32" s="109" t="s">
        <v>35</v>
      </c>
      <c r="E32" s="95">
        <v>9000.0</v>
      </c>
      <c r="F32" s="110">
        <v>375.0</v>
      </c>
      <c r="G32" s="97">
        <v>0.0</v>
      </c>
      <c r="H32" s="95">
        <f t="shared" si="11"/>
        <v>9375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4.25" customHeight="1">
      <c r="A33" s="9"/>
      <c r="B33" s="86" t="str">
        <f t="shared" si="10"/>
        <v>Embers AcademyKindergarten</v>
      </c>
      <c r="C33" s="104" t="s">
        <v>30</v>
      </c>
      <c r="D33" s="111" t="s">
        <v>31</v>
      </c>
      <c r="E33" s="112">
        <v>9975.0</v>
      </c>
      <c r="F33" s="110">
        <v>375.0</v>
      </c>
      <c r="G33" s="112">
        <v>0.0</v>
      </c>
      <c r="H33" s="113">
        <f t="shared" si="11"/>
        <v>10350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4.25" customHeight="1">
      <c r="A34" s="9"/>
      <c r="B34" s="86" t="str">
        <f t="shared" si="10"/>
        <v>Embers Academy1</v>
      </c>
      <c r="C34" s="104" t="s">
        <v>30</v>
      </c>
      <c r="D34" s="98">
        <v>1.0</v>
      </c>
      <c r="E34" s="112">
        <v>9975.0</v>
      </c>
      <c r="F34" s="110">
        <v>375.0</v>
      </c>
      <c r="G34" s="112">
        <v>0.0</v>
      </c>
      <c r="H34" s="113">
        <f t="shared" si="11"/>
        <v>10350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4.25" customHeight="1">
      <c r="A35" s="9"/>
      <c r="B35" s="86" t="str">
        <f t="shared" si="10"/>
        <v>Embers Academy2</v>
      </c>
      <c r="C35" s="104" t="s">
        <v>30</v>
      </c>
      <c r="D35" s="98">
        <v>2.0</v>
      </c>
      <c r="E35" s="112">
        <f>E33</f>
        <v>9975</v>
      </c>
      <c r="F35" s="110">
        <v>375.0</v>
      </c>
      <c r="G35" s="112">
        <v>0.0</v>
      </c>
      <c r="H35" s="113">
        <f t="shared" si="11"/>
        <v>10350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4.25" customHeight="1">
      <c r="A36" s="9"/>
      <c r="B36" s="86" t="str">
        <f t="shared" si="10"/>
        <v>Embers Academy3</v>
      </c>
      <c r="C36" s="104" t="s">
        <v>30</v>
      </c>
      <c r="D36" s="98">
        <v>3.0</v>
      </c>
      <c r="E36" s="112">
        <f>E33</f>
        <v>9975</v>
      </c>
      <c r="F36" s="110">
        <v>375.0</v>
      </c>
      <c r="G36" s="112">
        <v>0.0</v>
      </c>
      <c r="H36" s="113">
        <f t="shared" si="11"/>
        <v>10350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4.25" customHeight="1">
      <c r="A37" s="9"/>
      <c r="B37" s="86" t="str">
        <f t="shared" si="10"/>
        <v>Embers Academy4</v>
      </c>
      <c r="C37" s="104" t="s">
        <v>30</v>
      </c>
      <c r="D37" s="98">
        <v>4.0</v>
      </c>
      <c r="E37" s="112">
        <f>E33</f>
        <v>9975</v>
      </c>
      <c r="F37" s="110">
        <v>375.0</v>
      </c>
      <c r="G37" s="112">
        <v>0.0</v>
      </c>
      <c r="H37" s="113">
        <f t="shared" si="11"/>
        <v>10350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4.25" customHeight="1">
      <c r="A38" s="9"/>
      <c r="B38" s="86" t="str">
        <f t="shared" si="10"/>
        <v>Embers Academy5</v>
      </c>
      <c r="C38" s="104" t="s">
        <v>30</v>
      </c>
      <c r="D38" s="98">
        <v>5.0</v>
      </c>
      <c r="E38" s="112">
        <f>E33</f>
        <v>9975</v>
      </c>
      <c r="F38" s="110">
        <v>375.0</v>
      </c>
      <c r="G38" s="112">
        <v>0.0</v>
      </c>
      <c r="H38" s="113">
        <f t="shared" si="11"/>
        <v>10350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4.25" customHeight="1">
      <c r="A39" s="9"/>
      <c r="B39" s="86"/>
      <c r="C39" s="86"/>
      <c r="D39" s="88"/>
      <c r="E39" s="88"/>
      <c r="F39" s="88"/>
      <c r="G39" s="88"/>
      <c r="H39" s="88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4.25" customHeight="1">
      <c r="A40" s="9"/>
      <c r="B40" s="86"/>
      <c r="C40" s="86"/>
      <c r="D40" s="88"/>
      <c r="E40" s="88"/>
      <c r="F40" s="88"/>
      <c r="G40" s="88"/>
      <c r="H40" s="88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4.25" customHeight="1">
      <c r="A41" s="9"/>
      <c r="B41" s="86"/>
      <c r="C41" s="86"/>
      <c r="D41" s="88"/>
      <c r="E41" s="88"/>
      <c r="F41" s="88"/>
      <c r="G41" s="88"/>
      <c r="H41" s="88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4.25" customHeight="1">
      <c r="A42" s="9"/>
      <c r="B42" s="86"/>
      <c r="C42" s="86"/>
      <c r="D42" s="88"/>
      <c r="E42" s="88"/>
      <c r="F42" s="88"/>
      <c r="G42" s="88"/>
      <c r="H42" s="88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4.25" customHeight="1">
      <c r="A43" s="9"/>
      <c r="B43" s="86"/>
      <c r="C43" s="86"/>
      <c r="D43" s="88"/>
      <c r="E43" s="88"/>
      <c r="F43" s="88"/>
      <c r="G43" s="88"/>
      <c r="H43" s="88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4.25" customHeight="1">
      <c r="A44" s="9"/>
      <c r="B44" s="86"/>
      <c r="C44" s="86"/>
      <c r="D44" s="88"/>
      <c r="E44" s="88"/>
      <c r="F44" s="88"/>
      <c r="G44" s="88"/>
      <c r="H44" s="88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4.25" customHeight="1">
      <c r="A45" s="9"/>
      <c r="B45" s="86"/>
      <c r="C45" s="86"/>
      <c r="D45" s="88"/>
      <c r="E45" s="88"/>
      <c r="F45" s="88"/>
      <c r="G45" s="88"/>
      <c r="H45" s="88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4.25" customHeight="1">
      <c r="A46" s="9"/>
      <c r="B46" s="86"/>
      <c r="C46" s="86"/>
      <c r="D46" s="88"/>
      <c r="E46" s="88"/>
      <c r="F46" s="88"/>
      <c r="G46" s="88"/>
      <c r="H46" s="88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4.25" customHeight="1">
      <c r="A47" s="9"/>
      <c r="B47" s="86"/>
      <c r="C47" s="86"/>
      <c r="D47" s="88"/>
      <c r="E47" s="88"/>
      <c r="F47" s="88"/>
      <c r="G47" s="88"/>
      <c r="H47" s="88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4.25" customHeight="1">
      <c r="A48" s="9"/>
      <c r="B48" s="86"/>
      <c r="C48" s="86"/>
      <c r="D48" s="88"/>
      <c r="E48" s="88"/>
      <c r="F48" s="88"/>
      <c r="G48" s="88"/>
      <c r="H48" s="88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4.25" customHeight="1">
      <c r="A49" s="9"/>
      <c r="B49" s="86"/>
      <c r="C49" s="86"/>
      <c r="D49" s="88"/>
      <c r="E49" s="88"/>
      <c r="F49" s="88"/>
      <c r="G49" s="88"/>
      <c r="H49" s="88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4.25" customHeight="1">
      <c r="A50" s="9"/>
      <c r="B50" s="86"/>
      <c r="C50" s="86"/>
      <c r="D50" s="88"/>
      <c r="E50" s="88"/>
      <c r="F50" s="88"/>
      <c r="G50" s="88"/>
      <c r="H50" s="88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4.25" customHeight="1">
      <c r="A51" s="9"/>
      <c r="B51" s="86"/>
      <c r="C51" s="86"/>
      <c r="D51" s="88"/>
      <c r="E51" s="88"/>
      <c r="F51" s="88"/>
      <c r="G51" s="88"/>
      <c r="H51" s="88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4.25" customHeight="1">
      <c r="A52" s="9"/>
      <c r="B52" s="86"/>
      <c r="C52" s="86"/>
      <c r="D52" s="88"/>
      <c r="E52" s="88"/>
      <c r="F52" s="88"/>
      <c r="G52" s="88"/>
      <c r="H52" s="88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4.25" customHeight="1">
      <c r="A53" s="9"/>
      <c r="B53" s="86"/>
      <c r="C53" s="86"/>
      <c r="D53" s="88"/>
      <c r="E53" s="88"/>
      <c r="F53" s="88"/>
      <c r="G53" s="88"/>
      <c r="H53" s="88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4.25" customHeight="1">
      <c r="A54" s="9"/>
      <c r="B54" s="86"/>
      <c r="C54" s="86"/>
      <c r="D54" s="88"/>
      <c r="E54" s="88"/>
      <c r="F54" s="88"/>
      <c r="G54" s="88"/>
      <c r="H54" s="88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4.25" customHeight="1">
      <c r="A55" s="9"/>
      <c r="B55" s="86"/>
      <c r="C55" s="86"/>
      <c r="D55" s="88"/>
      <c r="E55" s="88"/>
      <c r="F55" s="88"/>
      <c r="G55" s="88"/>
      <c r="H55" s="88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4.25" customHeight="1">
      <c r="A56" s="9"/>
      <c r="B56" s="86"/>
      <c r="C56" s="86"/>
      <c r="D56" s="88"/>
      <c r="E56" s="88"/>
      <c r="F56" s="88"/>
      <c r="G56" s="88"/>
      <c r="H56" s="88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4.25" customHeight="1">
      <c r="A57" s="9"/>
      <c r="B57" s="86"/>
      <c r="C57" s="86"/>
      <c r="D57" s="88"/>
      <c r="E57" s="88"/>
      <c r="F57" s="88"/>
      <c r="G57" s="88"/>
      <c r="H57" s="88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4.25" customHeight="1">
      <c r="A58" s="9"/>
      <c r="B58" s="86"/>
      <c r="C58" s="86"/>
      <c r="D58" s="88"/>
      <c r="E58" s="88"/>
      <c r="F58" s="88"/>
      <c r="G58" s="88"/>
      <c r="H58" s="88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4.25" customHeight="1">
      <c r="A59" s="9"/>
      <c r="B59" s="86"/>
      <c r="C59" s="86"/>
      <c r="D59" s="88"/>
      <c r="E59" s="88"/>
      <c r="F59" s="88"/>
      <c r="G59" s="88"/>
      <c r="H59" s="88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4.25" customHeight="1">
      <c r="A60" s="9"/>
      <c r="B60" s="86"/>
      <c r="C60" s="86"/>
      <c r="D60" s="88"/>
      <c r="E60" s="88"/>
      <c r="F60" s="88"/>
      <c r="G60" s="88"/>
      <c r="H60" s="88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4.25" customHeight="1">
      <c r="A61" s="9"/>
      <c r="B61" s="86"/>
      <c r="C61" s="86"/>
      <c r="D61" s="88"/>
      <c r="E61" s="88"/>
      <c r="F61" s="88"/>
      <c r="G61" s="88"/>
      <c r="H61" s="88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4.25" customHeight="1">
      <c r="A62" s="9"/>
      <c r="B62" s="86"/>
      <c r="C62" s="86"/>
      <c r="D62" s="88"/>
      <c r="E62" s="88"/>
      <c r="F62" s="88"/>
      <c r="G62" s="88"/>
      <c r="H62" s="88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4.25" customHeight="1">
      <c r="A63" s="9"/>
      <c r="B63" s="86"/>
      <c r="C63" s="86"/>
      <c r="D63" s="88"/>
      <c r="E63" s="88"/>
      <c r="F63" s="88"/>
      <c r="G63" s="88"/>
      <c r="H63" s="88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4.25" customHeight="1">
      <c r="A64" s="9"/>
      <c r="B64" s="86"/>
      <c r="C64" s="86"/>
      <c r="D64" s="88"/>
      <c r="E64" s="88"/>
      <c r="F64" s="88"/>
      <c r="G64" s="88"/>
      <c r="H64" s="88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4.25" customHeight="1">
      <c r="A65" s="9"/>
      <c r="B65" s="86"/>
      <c r="C65" s="86"/>
      <c r="D65" s="88"/>
      <c r="E65" s="88"/>
      <c r="F65" s="88"/>
      <c r="G65" s="88"/>
      <c r="H65" s="88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4.25" customHeight="1">
      <c r="A66" s="9"/>
      <c r="B66" s="86"/>
      <c r="C66" s="86"/>
      <c r="D66" s="88"/>
      <c r="E66" s="88"/>
      <c r="F66" s="88"/>
      <c r="G66" s="88"/>
      <c r="H66" s="88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4.25" customHeight="1">
      <c r="A67" s="9"/>
      <c r="B67" s="86"/>
      <c r="C67" s="86"/>
      <c r="D67" s="88"/>
      <c r="E67" s="88"/>
      <c r="F67" s="88"/>
      <c r="G67" s="88"/>
      <c r="H67" s="88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4.25" customHeight="1">
      <c r="A68" s="9"/>
      <c r="B68" s="86"/>
      <c r="C68" s="86"/>
      <c r="D68" s="88"/>
      <c r="E68" s="88"/>
      <c r="F68" s="88"/>
      <c r="G68" s="88"/>
      <c r="H68" s="88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4.25" customHeight="1">
      <c r="A69" s="9"/>
      <c r="B69" s="86"/>
      <c r="C69" s="86"/>
      <c r="D69" s="88"/>
      <c r="E69" s="88"/>
      <c r="F69" s="88"/>
      <c r="G69" s="88"/>
      <c r="H69" s="88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4.25" customHeight="1">
      <c r="A70" s="9"/>
      <c r="B70" s="86"/>
      <c r="C70" s="86"/>
      <c r="D70" s="88"/>
      <c r="E70" s="88"/>
      <c r="F70" s="88"/>
      <c r="G70" s="88"/>
      <c r="H70" s="88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4.25" customHeight="1">
      <c r="A71" s="9"/>
      <c r="B71" s="86"/>
      <c r="C71" s="86"/>
      <c r="D71" s="88"/>
      <c r="E71" s="88"/>
      <c r="F71" s="88"/>
      <c r="G71" s="88"/>
      <c r="H71" s="88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4.25" customHeight="1">
      <c r="A72" s="9"/>
      <c r="B72" s="86"/>
      <c r="C72" s="86"/>
      <c r="D72" s="88"/>
      <c r="E72" s="88"/>
      <c r="F72" s="88"/>
      <c r="G72" s="88"/>
      <c r="H72" s="88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4.25" customHeight="1">
      <c r="A73" s="9"/>
      <c r="B73" s="86"/>
      <c r="C73" s="86"/>
      <c r="D73" s="88"/>
      <c r="E73" s="88"/>
      <c r="F73" s="88"/>
      <c r="G73" s="88"/>
      <c r="H73" s="88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4.25" customHeight="1">
      <c r="A74" s="9"/>
      <c r="B74" s="86"/>
      <c r="C74" s="86"/>
      <c r="D74" s="88"/>
      <c r="E74" s="88"/>
      <c r="F74" s="88"/>
      <c r="G74" s="88"/>
      <c r="H74" s="88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4.25" customHeight="1">
      <c r="A75" s="9"/>
      <c r="B75" s="86"/>
      <c r="C75" s="86"/>
      <c r="D75" s="88"/>
      <c r="E75" s="88"/>
      <c r="F75" s="88"/>
      <c r="G75" s="88"/>
      <c r="H75" s="88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4.25" customHeight="1">
      <c r="A76" s="9"/>
      <c r="B76" s="86"/>
      <c r="C76" s="86"/>
      <c r="D76" s="88"/>
      <c r="E76" s="88"/>
      <c r="F76" s="88"/>
      <c r="G76" s="88"/>
      <c r="H76" s="88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4.25" customHeight="1">
      <c r="A77" s="9"/>
      <c r="B77" s="86"/>
      <c r="C77" s="86"/>
      <c r="D77" s="88"/>
      <c r="E77" s="88"/>
      <c r="F77" s="88"/>
      <c r="G77" s="88"/>
      <c r="H77" s="88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4.25" customHeight="1">
      <c r="A78" s="9"/>
      <c r="B78" s="86"/>
      <c r="C78" s="86"/>
      <c r="D78" s="88"/>
      <c r="E78" s="88"/>
      <c r="F78" s="88"/>
      <c r="G78" s="88"/>
      <c r="H78" s="88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4.25" customHeight="1">
      <c r="A79" s="9"/>
      <c r="B79" s="86"/>
      <c r="C79" s="86"/>
      <c r="D79" s="88"/>
      <c r="E79" s="88"/>
      <c r="F79" s="88"/>
      <c r="G79" s="88"/>
      <c r="H79" s="88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4.25" customHeight="1">
      <c r="A80" s="9"/>
      <c r="B80" s="86"/>
      <c r="C80" s="86"/>
      <c r="D80" s="88"/>
      <c r="E80" s="88"/>
      <c r="F80" s="88"/>
      <c r="G80" s="88"/>
      <c r="H80" s="88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4.25" customHeight="1">
      <c r="A81" s="9"/>
      <c r="B81" s="86"/>
      <c r="C81" s="86"/>
      <c r="D81" s="88"/>
      <c r="E81" s="88"/>
      <c r="F81" s="88"/>
      <c r="G81" s="88"/>
      <c r="H81" s="88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4.25" customHeight="1">
      <c r="A82" s="9"/>
      <c r="B82" s="86"/>
      <c r="C82" s="86"/>
      <c r="D82" s="88"/>
      <c r="E82" s="88"/>
      <c r="F82" s="88"/>
      <c r="G82" s="88"/>
      <c r="H82" s="88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4.25" customHeight="1">
      <c r="A83" s="9"/>
      <c r="B83" s="86"/>
      <c r="C83" s="86"/>
      <c r="D83" s="88"/>
      <c r="E83" s="88"/>
      <c r="F83" s="88"/>
      <c r="G83" s="88"/>
      <c r="H83" s="88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4.25" customHeight="1">
      <c r="A84" s="9"/>
      <c r="B84" s="86"/>
      <c r="C84" s="86"/>
      <c r="D84" s="88"/>
      <c r="E84" s="88"/>
      <c r="F84" s="88"/>
      <c r="G84" s="88"/>
      <c r="H84" s="88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4.25" customHeight="1">
      <c r="A85" s="9"/>
      <c r="B85" s="86"/>
      <c r="C85" s="86"/>
      <c r="D85" s="88"/>
      <c r="E85" s="88"/>
      <c r="F85" s="88"/>
      <c r="G85" s="88"/>
      <c r="H85" s="88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4.25" customHeight="1">
      <c r="A86" s="9"/>
      <c r="B86" s="86"/>
      <c r="C86" s="86"/>
      <c r="D86" s="88"/>
      <c r="E86" s="88"/>
      <c r="F86" s="88"/>
      <c r="G86" s="88"/>
      <c r="H86" s="88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4.25" customHeight="1">
      <c r="A87" s="9"/>
      <c r="B87" s="86"/>
      <c r="C87" s="86"/>
      <c r="D87" s="88"/>
      <c r="E87" s="88"/>
      <c r="F87" s="88"/>
      <c r="G87" s="88"/>
      <c r="H87" s="88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4.25" customHeight="1">
      <c r="A88" s="9"/>
      <c r="B88" s="86"/>
      <c r="C88" s="86"/>
      <c r="D88" s="88"/>
      <c r="E88" s="88"/>
      <c r="F88" s="88"/>
      <c r="G88" s="88"/>
      <c r="H88" s="88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4.25" customHeight="1">
      <c r="A89" s="9"/>
      <c r="B89" s="86"/>
      <c r="C89" s="86"/>
      <c r="D89" s="88"/>
      <c r="E89" s="88"/>
      <c r="F89" s="88"/>
      <c r="G89" s="88"/>
      <c r="H89" s="88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4.25" customHeight="1">
      <c r="A90" s="9"/>
      <c r="B90" s="86"/>
      <c r="C90" s="86"/>
      <c r="D90" s="88"/>
      <c r="E90" s="88"/>
      <c r="F90" s="88"/>
      <c r="G90" s="88"/>
      <c r="H90" s="88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4.25" customHeight="1">
      <c r="A91" s="9"/>
      <c r="B91" s="86"/>
      <c r="C91" s="86"/>
      <c r="D91" s="88"/>
      <c r="E91" s="88"/>
      <c r="F91" s="88"/>
      <c r="G91" s="88"/>
      <c r="H91" s="88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4.25" customHeight="1">
      <c r="A92" s="9"/>
      <c r="B92" s="86"/>
      <c r="C92" s="86"/>
      <c r="D92" s="88"/>
      <c r="E92" s="88"/>
      <c r="F92" s="88"/>
      <c r="G92" s="88"/>
      <c r="H92" s="88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4.25" customHeight="1">
      <c r="A93" s="9"/>
      <c r="B93" s="86"/>
      <c r="C93" s="86"/>
      <c r="D93" s="88"/>
      <c r="E93" s="88"/>
      <c r="F93" s="88"/>
      <c r="G93" s="88"/>
      <c r="H93" s="88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4.25" customHeight="1">
      <c r="A94" s="9"/>
      <c r="B94" s="86"/>
      <c r="C94" s="86"/>
      <c r="D94" s="88"/>
      <c r="E94" s="88"/>
      <c r="F94" s="88"/>
      <c r="G94" s="88"/>
      <c r="H94" s="88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4.25" customHeight="1">
      <c r="A95" s="9"/>
      <c r="B95" s="86"/>
      <c r="C95" s="86"/>
      <c r="D95" s="88"/>
      <c r="E95" s="88"/>
      <c r="F95" s="88"/>
      <c r="G95" s="88"/>
      <c r="H95" s="88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4.25" customHeight="1">
      <c r="A96" s="9"/>
      <c r="B96" s="86"/>
      <c r="C96" s="86"/>
      <c r="D96" s="88"/>
      <c r="E96" s="88"/>
      <c r="F96" s="88"/>
      <c r="G96" s="88"/>
      <c r="H96" s="88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4.25" customHeight="1">
      <c r="A97" s="9"/>
      <c r="B97" s="86"/>
      <c r="C97" s="86"/>
      <c r="D97" s="88"/>
      <c r="E97" s="88"/>
      <c r="F97" s="88"/>
      <c r="G97" s="88"/>
      <c r="H97" s="88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4.25" customHeight="1">
      <c r="A98" s="9"/>
      <c r="B98" s="86"/>
      <c r="C98" s="86"/>
      <c r="D98" s="88"/>
      <c r="E98" s="88"/>
      <c r="F98" s="88"/>
      <c r="G98" s="88"/>
      <c r="H98" s="88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4.25" customHeight="1">
      <c r="A99" s="9"/>
      <c r="B99" s="86"/>
      <c r="C99" s="86"/>
      <c r="D99" s="88"/>
      <c r="E99" s="88"/>
      <c r="F99" s="88"/>
      <c r="G99" s="88"/>
      <c r="H99" s="88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4.25" customHeight="1">
      <c r="A100" s="9"/>
      <c r="B100" s="86"/>
      <c r="C100" s="86"/>
      <c r="D100" s="88"/>
      <c r="E100" s="88"/>
      <c r="F100" s="88"/>
      <c r="G100" s="88"/>
      <c r="H100" s="88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4.25" customHeight="1">
      <c r="A101" s="9"/>
      <c r="B101" s="86"/>
      <c r="C101" s="86"/>
      <c r="D101" s="88"/>
      <c r="E101" s="88"/>
      <c r="F101" s="88"/>
      <c r="G101" s="88"/>
      <c r="H101" s="88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4.25" customHeight="1">
      <c r="A102" s="9"/>
      <c r="B102" s="86"/>
      <c r="C102" s="86"/>
      <c r="D102" s="88"/>
      <c r="E102" s="88"/>
      <c r="F102" s="88"/>
      <c r="G102" s="88"/>
      <c r="H102" s="88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4.25" customHeight="1">
      <c r="A103" s="9"/>
      <c r="B103" s="86"/>
      <c r="C103" s="86"/>
      <c r="D103" s="88"/>
      <c r="E103" s="88"/>
      <c r="F103" s="88"/>
      <c r="G103" s="88"/>
      <c r="H103" s="88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4.25" customHeight="1">
      <c r="A104" s="9"/>
      <c r="B104" s="86"/>
      <c r="C104" s="86"/>
      <c r="D104" s="88"/>
      <c r="E104" s="88"/>
      <c r="F104" s="88"/>
      <c r="G104" s="88"/>
      <c r="H104" s="88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4.25" customHeight="1">
      <c r="A105" s="9"/>
      <c r="B105" s="86"/>
      <c r="C105" s="86"/>
      <c r="D105" s="88"/>
      <c r="E105" s="88"/>
      <c r="F105" s="88"/>
      <c r="G105" s="88"/>
      <c r="H105" s="88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4.25" customHeight="1">
      <c r="A106" s="9"/>
      <c r="B106" s="86"/>
      <c r="C106" s="86"/>
      <c r="D106" s="88"/>
      <c r="E106" s="88"/>
      <c r="F106" s="88"/>
      <c r="G106" s="88"/>
      <c r="H106" s="88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4.25" customHeight="1">
      <c r="A107" s="9"/>
      <c r="B107" s="86"/>
      <c r="C107" s="86"/>
      <c r="D107" s="88"/>
      <c r="E107" s="88"/>
      <c r="F107" s="88"/>
      <c r="G107" s="88"/>
      <c r="H107" s="88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4.25" customHeight="1">
      <c r="A108" s="9"/>
      <c r="B108" s="86"/>
      <c r="C108" s="86"/>
      <c r="D108" s="88"/>
      <c r="E108" s="88"/>
      <c r="F108" s="88"/>
      <c r="G108" s="88"/>
      <c r="H108" s="88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4.25" customHeight="1">
      <c r="A109" s="9"/>
      <c r="B109" s="86"/>
      <c r="C109" s="86"/>
      <c r="D109" s="88"/>
      <c r="E109" s="88"/>
      <c r="F109" s="88"/>
      <c r="G109" s="88"/>
      <c r="H109" s="88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4.25" customHeight="1">
      <c r="A110" s="9"/>
      <c r="B110" s="86"/>
      <c r="C110" s="86"/>
      <c r="D110" s="88"/>
      <c r="E110" s="88"/>
      <c r="F110" s="88"/>
      <c r="G110" s="88"/>
      <c r="H110" s="88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4.25" customHeight="1">
      <c r="A111" s="9"/>
      <c r="B111" s="86"/>
      <c r="C111" s="86"/>
      <c r="D111" s="88"/>
      <c r="E111" s="88"/>
      <c r="F111" s="88"/>
      <c r="G111" s="88"/>
      <c r="H111" s="88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4.25" customHeight="1">
      <c r="A112" s="9"/>
      <c r="B112" s="86"/>
      <c r="C112" s="86"/>
      <c r="D112" s="88"/>
      <c r="E112" s="88"/>
      <c r="F112" s="88"/>
      <c r="G112" s="88"/>
      <c r="H112" s="88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4.25" customHeight="1">
      <c r="A113" s="9"/>
      <c r="B113" s="86"/>
      <c r="C113" s="86"/>
      <c r="D113" s="88"/>
      <c r="E113" s="88"/>
      <c r="F113" s="88"/>
      <c r="G113" s="88"/>
      <c r="H113" s="88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4.25" customHeight="1">
      <c r="A114" s="9"/>
      <c r="B114" s="86"/>
      <c r="C114" s="86"/>
      <c r="D114" s="88"/>
      <c r="E114" s="88"/>
      <c r="F114" s="88"/>
      <c r="G114" s="88"/>
      <c r="H114" s="88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4.25" customHeight="1">
      <c r="A115" s="9"/>
      <c r="B115" s="86"/>
      <c r="C115" s="86"/>
      <c r="D115" s="88"/>
      <c r="E115" s="88"/>
      <c r="F115" s="88"/>
      <c r="G115" s="88"/>
      <c r="H115" s="88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4.25" customHeight="1">
      <c r="A116" s="9"/>
      <c r="B116" s="86"/>
      <c r="C116" s="86"/>
      <c r="D116" s="88"/>
      <c r="E116" s="88"/>
      <c r="F116" s="88"/>
      <c r="G116" s="88"/>
      <c r="H116" s="88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4.25" customHeight="1">
      <c r="A117" s="9"/>
      <c r="B117" s="86"/>
      <c r="C117" s="86"/>
      <c r="D117" s="88"/>
      <c r="E117" s="88"/>
      <c r="F117" s="88"/>
      <c r="G117" s="88"/>
      <c r="H117" s="88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4.25" customHeight="1">
      <c r="A118" s="9"/>
      <c r="B118" s="86"/>
      <c r="C118" s="86"/>
      <c r="D118" s="88"/>
      <c r="E118" s="88"/>
      <c r="F118" s="88"/>
      <c r="G118" s="88"/>
      <c r="H118" s="88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4.25" customHeight="1">
      <c r="A119" s="9"/>
      <c r="B119" s="86"/>
      <c r="C119" s="86"/>
      <c r="D119" s="88"/>
      <c r="E119" s="88"/>
      <c r="F119" s="88"/>
      <c r="G119" s="88"/>
      <c r="H119" s="88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4.25" customHeight="1">
      <c r="A120" s="9"/>
      <c r="B120" s="86"/>
      <c r="C120" s="86"/>
      <c r="D120" s="88"/>
      <c r="E120" s="88"/>
      <c r="F120" s="88"/>
      <c r="G120" s="88"/>
      <c r="H120" s="88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4.25" customHeight="1">
      <c r="A121" s="9"/>
      <c r="B121" s="86"/>
      <c r="C121" s="86"/>
      <c r="D121" s="88"/>
      <c r="E121" s="88"/>
      <c r="F121" s="88"/>
      <c r="G121" s="88"/>
      <c r="H121" s="88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4.25" customHeight="1">
      <c r="A122" s="9"/>
      <c r="B122" s="86"/>
      <c r="C122" s="86"/>
      <c r="D122" s="88"/>
      <c r="E122" s="88"/>
      <c r="F122" s="88"/>
      <c r="G122" s="88"/>
      <c r="H122" s="88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4.25" customHeight="1">
      <c r="A123" s="9"/>
      <c r="B123" s="86"/>
      <c r="C123" s="86"/>
      <c r="D123" s="88"/>
      <c r="E123" s="88"/>
      <c r="F123" s="88"/>
      <c r="G123" s="88"/>
      <c r="H123" s="88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4.25" customHeight="1">
      <c r="A124" s="9"/>
      <c r="B124" s="86"/>
      <c r="C124" s="86"/>
      <c r="D124" s="88"/>
      <c r="E124" s="88"/>
      <c r="F124" s="88"/>
      <c r="G124" s="88"/>
      <c r="H124" s="88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4.25" customHeight="1">
      <c r="A125" s="9"/>
      <c r="B125" s="86"/>
      <c r="C125" s="86"/>
      <c r="D125" s="88"/>
      <c r="E125" s="88"/>
      <c r="F125" s="88"/>
      <c r="G125" s="88"/>
      <c r="H125" s="88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4.25" customHeight="1">
      <c r="A126" s="9"/>
      <c r="B126" s="86"/>
      <c r="C126" s="86"/>
      <c r="D126" s="88"/>
      <c r="E126" s="88"/>
      <c r="F126" s="88"/>
      <c r="G126" s="88"/>
      <c r="H126" s="88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4.25" customHeight="1">
      <c r="A127" s="9"/>
      <c r="B127" s="86"/>
      <c r="C127" s="86"/>
      <c r="D127" s="88"/>
      <c r="E127" s="88"/>
      <c r="F127" s="88"/>
      <c r="G127" s="88"/>
      <c r="H127" s="88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4.25" customHeight="1">
      <c r="A128" s="9"/>
      <c r="B128" s="86"/>
      <c r="C128" s="86"/>
      <c r="D128" s="88"/>
      <c r="E128" s="88"/>
      <c r="F128" s="88"/>
      <c r="G128" s="88"/>
      <c r="H128" s="88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4.25" customHeight="1">
      <c r="A129" s="9"/>
      <c r="B129" s="86"/>
      <c r="C129" s="86"/>
      <c r="D129" s="88"/>
      <c r="E129" s="88"/>
      <c r="F129" s="88"/>
      <c r="G129" s="88"/>
      <c r="H129" s="88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4.25" customHeight="1">
      <c r="A130" s="9"/>
      <c r="B130" s="86"/>
      <c r="C130" s="86"/>
      <c r="D130" s="88"/>
      <c r="E130" s="88"/>
      <c r="F130" s="88"/>
      <c r="G130" s="88"/>
      <c r="H130" s="88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4.25" customHeight="1">
      <c r="A131" s="9"/>
      <c r="B131" s="86"/>
      <c r="C131" s="86"/>
      <c r="D131" s="88"/>
      <c r="E131" s="88"/>
      <c r="F131" s="88"/>
      <c r="G131" s="88"/>
      <c r="H131" s="88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4.25" customHeight="1">
      <c r="A132" s="9"/>
      <c r="B132" s="86"/>
      <c r="C132" s="86"/>
      <c r="D132" s="88"/>
      <c r="E132" s="88"/>
      <c r="F132" s="88"/>
      <c r="G132" s="88"/>
      <c r="H132" s="88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4.25" customHeight="1">
      <c r="A133" s="9"/>
      <c r="B133" s="86"/>
      <c r="C133" s="86"/>
      <c r="D133" s="88"/>
      <c r="E133" s="88"/>
      <c r="F133" s="88"/>
      <c r="G133" s="88"/>
      <c r="H133" s="88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4.25" customHeight="1">
      <c r="A134" s="9"/>
      <c r="B134" s="86"/>
      <c r="C134" s="86"/>
      <c r="D134" s="88"/>
      <c r="E134" s="88"/>
      <c r="F134" s="88"/>
      <c r="G134" s="88"/>
      <c r="H134" s="88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4.25" customHeight="1">
      <c r="A135" s="9"/>
      <c r="B135" s="86"/>
      <c r="C135" s="86"/>
      <c r="D135" s="88"/>
      <c r="E135" s="88"/>
      <c r="F135" s="88"/>
      <c r="G135" s="88"/>
      <c r="H135" s="88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4.25" customHeight="1">
      <c r="A136" s="9"/>
      <c r="B136" s="86"/>
      <c r="C136" s="86"/>
      <c r="D136" s="88"/>
      <c r="E136" s="88"/>
      <c r="F136" s="88"/>
      <c r="G136" s="88"/>
      <c r="H136" s="88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4.25" customHeight="1">
      <c r="A137" s="9"/>
      <c r="B137" s="86"/>
      <c r="C137" s="86"/>
      <c r="D137" s="88"/>
      <c r="E137" s="88"/>
      <c r="F137" s="88"/>
      <c r="G137" s="88"/>
      <c r="H137" s="88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4.25" customHeight="1">
      <c r="A138" s="9"/>
      <c r="B138" s="86"/>
      <c r="C138" s="86"/>
      <c r="D138" s="88"/>
      <c r="E138" s="88"/>
      <c r="F138" s="88"/>
      <c r="G138" s="88"/>
      <c r="H138" s="88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4.25" customHeight="1">
      <c r="A139" s="9"/>
      <c r="B139" s="86"/>
      <c r="C139" s="86"/>
      <c r="D139" s="88"/>
      <c r="E139" s="88"/>
      <c r="F139" s="88"/>
      <c r="G139" s="88"/>
      <c r="H139" s="88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4.25" customHeight="1">
      <c r="A140" s="9"/>
      <c r="B140" s="86"/>
      <c r="C140" s="86"/>
      <c r="D140" s="88"/>
      <c r="E140" s="88"/>
      <c r="F140" s="88"/>
      <c r="G140" s="88"/>
      <c r="H140" s="88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4.25" customHeight="1">
      <c r="A141" s="9"/>
      <c r="B141" s="86"/>
      <c r="C141" s="86"/>
      <c r="D141" s="88"/>
      <c r="E141" s="88"/>
      <c r="F141" s="88"/>
      <c r="G141" s="88"/>
      <c r="H141" s="88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4.25" customHeight="1">
      <c r="A142" s="9"/>
      <c r="B142" s="86"/>
      <c r="C142" s="86"/>
      <c r="D142" s="88"/>
      <c r="E142" s="88"/>
      <c r="F142" s="88"/>
      <c r="G142" s="88"/>
      <c r="H142" s="88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4.25" customHeight="1">
      <c r="A143" s="9"/>
      <c r="B143" s="86"/>
      <c r="C143" s="86"/>
      <c r="D143" s="88"/>
      <c r="E143" s="88"/>
      <c r="F143" s="88"/>
      <c r="G143" s="88"/>
      <c r="H143" s="88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4.25" customHeight="1">
      <c r="A144" s="9"/>
      <c r="B144" s="86"/>
      <c r="C144" s="86"/>
      <c r="D144" s="88"/>
      <c r="E144" s="88"/>
      <c r="F144" s="88"/>
      <c r="G144" s="88"/>
      <c r="H144" s="88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4.25" customHeight="1">
      <c r="A145" s="9"/>
      <c r="B145" s="86"/>
      <c r="C145" s="86"/>
      <c r="D145" s="88"/>
      <c r="E145" s="88"/>
      <c r="F145" s="88"/>
      <c r="G145" s="88"/>
      <c r="H145" s="88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4.25" customHeight="1">
      <c r="A146" s="9"/>
      <c r="B146" s="86"/>
      <c r="C146" s="86"/>
      <c r="D146" s="88"/>
      <c r="E146" s="88"/>
      <c r="F146" s="88"/>
      <c r="G146" s="88"/>
      <c r="H146" s="88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4.25" customHeight="1">
      <c r="A147" s="9"/>
      <c r="B147" s="86"/>
      <c r="C147" s="86"/>
      <c r="D147" s="88"/>
      <c r="E147" s="88"/>
      <c r="F147" s="88"/>
      <c r="G147" s="88"/>
      <c r="H147" s="88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4.25" customHeight="1">
      <c r="A148" s="9"/>
      <c r="B148" s="86"/>
      <c r="C148" s="86"/>
      <c r="D148" s="88"/>
      <c r="E148" s="88"/>
      <c r="F148" s="88"/>
      <c r="G148" s="88"/>
      <c r="H148" s="88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4.25" customHeight="1">
      <c r="A149" s="9"/>
      <c r="B149" s="86"/>
      <c r="C149" s="86"/>
      <c r="D149" s="88"/>
      <c r="E149" s="88"/>
      <c r="F149" s="88"/>
      <c r="G149" s="88"/>
      <c r="H149" s="88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4.25" customHeight="1">
      <c r="A150" s="9"/>
      <c r="B150" s="86"/>
      <c r="C150" s="86"/>
      <c r="D150" s="88"/>
      <c r="E150" s="88"/>
      <c r="F150" s="88"/>
      <c r="G150" s="88"/>
      <c r="H150" s="88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4.25" customHeight="1">
      <c r="A151" s="9"/>
      <c r="B151" s="86"/>
      <c r="C151" s="86"/>
      <c r="D151" s="88"/>
      <c r="E151" s="88"/>
      <c r="F151" s="88"/>
      <c r="G151" s="88"/>
      <c r="H151" s="88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4.25" customHeight="1">
      <c r="A152" s="9"/>
      <c r="B152" s="86"/>
      <c r="C152" s="86"/>
      <c r="D152" s="88"/>
      <c r="E152" s="88"/>
      <c r="F152" s="88"/>
      <c r="G152" s="88"/>
      <c r="H152" s="88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4.25" customHeight="1">
      <c r="A153" s="9"/>
      <c r="B153" s="86"/>
      <c r="C153" s="86"/>
      <c r="D153" s="88"/>
      <c r="E153" s="88"/>
      <c r="F153" s="88"/>
      <c r="G153" s="88"/>
      <c r="H153" s="88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4.25" customHeight="1">
      <c r="A154" s="9"/>
      <c r="B154" s="86"/>
      <c r="C154" s="86"/>
      <c r="D154" s="88"/>
      <c r="E154" s="88"/>
      <c r="F154" s="88"/>
      <c r="G154" s="88"/>
      <c r="H154" s="88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4.25" customHeight="1">
      <c r="A155" s="9"/>
      <c r="B155" s="86"/>
      <c r="C155" s="86"/>
      <c r="D155" s="88"/>
      <c r="E155" s="88"/>
      <c r="F155" s="88"/>
      <c r="G155" s="88"/>
      <c r="H155" s="88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4.25" customHeight="1">
      <c r="A156" s="9"/>
      <c r="B156" s="86"/>
      <c r="C156" s="86"/>
      <c r="D156" s="88"/>
      <c r="E156" s="88"/>
      <c r="F156" s="88"/>
      <c r="G156" s="88"/>
      <c r="H156" s="88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4.25" customHeight="1">
      <c r="A157" s="9"/>
      <c r="B157" s="86"/>
      <c r="C157" s="86"/>
      <c r="D157" s="88"/>
      <c r="E157" s="88"/>
      <c r="F157" s="88"/>
      <c r="G157" s="88"/>
      <c r="H157" s="88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4.25" customHeight="1">
      <c r="A158" s="9"/>
      <c r="B158" s="86"/>
      <c r="C158" s="86"/>
      <c r="D158" s="88"/>
      <c r="E158" s="88"/>
      <c r="F158" s="88"/>
      <c r="G158" s="88"/>
      <c r="H158" s="88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4.25" customHeight="1">
      <c r="A159" s="9"/>
      <c r="B159" s="86"/>
      <c r="C159" s="86"/>
      <c r="D159" s="88"/>
      <c r="E159" s="88"/>
      <c r="F159" s="88"/>
      <c r="G159" s="88"/>
      <c r="H159" s="88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4.25" customHeight="1">
      <c r="A160" s="9"/>
      <c r="B160" s="86"/>
      <c r="C160" s="86"/>
      <c r="D160" s="88"/>
      <c r="E160" s="88"/>
      <c r="F160" s="88"/>
      <c r="G160" s="88"/>
      <c r="H160" s="88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4.25" customHeight="1">
      <c r="A161" s="9"/>
      <c r="B161" s="86"/>
      <c r="C161" s="86"/>
      <c r="D161" s="88"/>
      <c r="E161" s="88"/>
      <c r="F161" s="88"/>
      <c r="G161" s="88"/>
      <c r="H161" s="88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4.25" customHeight="1">
      <c r="A162" s="9"/>
      <c r="B162" s="86"/>
      <c r="C162" s="86"/>
      <c r="D162" s="88"/>
      <c r="E162" s="88"/>
      <c r="F162" s="88"/>
      <c r="G162" s="88"/>
      <c r="H162" s="88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4.25" customHeight="1">
      <c r="A163" s="9"/>
      <c r="B163" s="86"/>
      <c r="C163" s="86"/>
      <c r="D163" s="88"/>
      <c r="E163" s="88"/>
      <c r="F163" s="88"/>
      <c r="G163" s="88"/>
      <c r="H163" s="88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4.25" customHeight="1">
      <c r="A164" s="9"/>
      <c r="B164" s="86"/>
      <c r="C164" s="86"/>
      <c r="D164" s="88"/>
      <c r="E164" s="88"/>
      <c r="F164" s="88"/>
      <c r="G164" s="88"/>
      <c r="H164" s="88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4.25" customHeight="1">
      <c r="A165" s="9"/>
      <c r="B165" s="86"/>
      <c r="C165" s="86"/>
      <c r="D165" s="88"/>
      <c r="E165" s="88"/>
      <c r="F165" s="88"/>
      <c r="G165" s="88"/>
      <c r="H165" s="88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4.25" customHeight="1">
      <c r="A166" s="9"/>
      <c r="B166" s="86"/>
      <c r="C166" s="86"/>
      <c r="D166" s="88"/>
      <c r="E166" s="88"/>
      <c r="F166" s="88"/>
      <c r="G166" s="88"/>
      <c r="H166" s="88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4.25" customHeight="1">
      <c r="A167" s="9"/>
      <c r="B167" s="86"/>
      <c r="C167" s="86"/>
      <c r="D167" s="88"/>
      <c r="E167" s="88"/>
      <c r="F167" s="88"/>
      <c r="G167" s="88"/>
      <c r="H167" s="88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4.25" customHeight="1">
      <c r="A168" s="9"/>
      <c r="B168" s="86"/>
      <c r="C168" s="86"/>
      <c r="D168" s="88"/>
      <c r="E168" s="88"/>
      <c r="F168" s="88"/>
      <c r="G168" s="88"/>
      <c r="H168" s="88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4.25" customHeight="1">
      <c r="A169" s="9"/>
      <c r="B169" s="86"/>
      <c r="C169" s="86"/>
      <c r="D169" s="88"/>
      <c r="E169" s="88"/>
      <c r="F169" s="88"/>
      <c r="G169" s="88"/>
      <c r="H169" s="88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4.25" customHeight="1">
      <c r="A170" s="9"/>
      <c r="B170" s="86"/>
      <c r="C170" s="86"/>
      <c r="D170" s="88"/>
      <c r="E170" s="88"/>
      <c r="F170" s="88"/>
      <c r="G170" s="88"/>
      <c r="H170" s="88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4.25" customHeight="1">
      <c r="A171" s="9"/>
      <c r="B171" s="86"/>
      <c r="C171" s="86"/>
      <c r="D171" s="88"/>
      <c r="E171" s="88"/>
      <c r="F171" s="88"/>
      <c r="G171" s="88"/>
      <c r="H171" s="88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4.25" customHeight="1">
      <c r="A172" s="9"/>
      <c r="B172" s="86"/>
      <c r="C172" s="86"/>
      <c r="D172" s="88"/>
      <c r="E172" s="88"/>
      <c r="F172" s="88"/>
      <c r="G172" s="88"/>
      <c r="H172" s="88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4.25" customHeight="1">
      <c r="A173" s="9"/>
      <c r="B173" s="86"/>
      <c r="C173" s="86"/>
      <c r="D173" s="88"/>
      <c r="E173" s="88"/>
      <c r="F173" s="88"/>
      <c r="G173" s="88"/>
      <c r="H173" s="88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4.25" customHeight="1">
      <c r="A174" s="9"/>
      <c r="B174" s="86"/>
      <c r="C174" s="86"/>
      <c r="D174" s="88"/>
      <c r="E174" s="88"/>
      <c r="F174" s="88"/>
      <c r="G174" s="88"/>
      <c r="H174" s="88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4.25" customHeight="1">
      <c r="A175" s="9"/>
      <c r="B175" s="86"/>
      <c r="C175" s="86"/>
      <c r="D175" s="88"/>
      <c r="E175" s="88"/>
      <c r="F175" s="88"/>
      <c r="G175" s="88"/>
      <c r="H175" s="88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4.25" customHeight="1">
      <c r="A176" s="9"/>
      <c r="B176" s="86"/>
      <c r="C176" s="86"/>
      <c r="D176" s="88"/>
      <c r="E176" s="88"/>
      <c r="F176" s="88"/>
      <c r="G176" s="88"/>
      <c r="H176" s="88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4.25" customHeight="1">
      <c r="A177" s="9"/>
      <c r="B177" s="86"/>
      <c r="C177" s="86"/>
      <c r="D177" s="88"/>
      <c r="E177" s="88"/>
      <c r="F177" s="88"/>
      <c r="G177" s="88"/>
      <c r="H177" s="88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4.25" customHeight="1">
      <c r="A178" s="9"/>
      <c r="B178" s="86"/>
      <c r="C178" s="86"/>
      <c r="D178" s="88"/>
      <c r="E178" s="88"/>
      <c r="F178" s="88"/>
      <c r="G178" s="88"/>
      <c r="H178" s="88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4.25" customHeight="1">
      <c r="A179" s="9"/>
      <c r="B179" s="86"/>
      <c r="C179" s="86"/>
      <c r="D179" s="88"/>
      <c r="E179" s="88"/>
      <c r="F179" s="88"/>
      <c r="G179" s="88"/>
      <c r="H179" s="88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4.25" customHeight="1">
      <c r="A180" s="9"/>
      <c r="B180" s="86"/>
      <c r="C180" s="86"/>
      <c r="D180" s="88"/>
      <c r="E180" s="88"/>
      <c r="F180" s="88"/>
      <c r="G180" s="88"/>
      <c r="H180" s="88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4.25" customHeight="1">
      <c r="A181" s="9"/>
      <c r="B181" s="86"/>
      <c r="C181" s="86"/>
      <c r="D181" s="88"/>
      <c r="E181" s="88"/>
      <c r="F181" s="88"/>
      <c r="G181" s="88"/>
      <c r="H181" s="88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4.25" customHeight="1">
      <c r="A182" s="9"/>
      <c r="B182" s="86"/>
      <c r="C182" s="86"/>
      <c r="D182" s="88"/>
      <c r="E182" s="88"/>
      <c r="F182" s="88"/>
      <c r="G182" s="88"/>
      <c r="H182" s="88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4.25" customHeight="1">
      <c r="A183" s="9"/>
      <c r="B183" s="86"/>
      <c r="C183" s="86"/>
      <c r="D183" s="88"/>
      <c r="E183" s="88"/>
      <c r="F183" s="88"/>
      <c r="G183" s="88"/>
      <c r="H183" s="88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4.25" customHeight="1">
      <c r="A184" s="9"/>
      <c r="B184" s="86"/>
      <c r="C184" s="86"/>
      <c r="D184" s="88"/>
      <c r="E184" s="88"/>
      <c r="F184" s="88"/>
      <c r="G184" s="88"/>
      <c r="H184" s="88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4.25" customHeight="1">
      <c r="A185" s="9"/>
      <c r="B185" s="86"/>
      <c r="C185" s="86"/>
      <c r="D185" s="88"/>
      <c r="E185" s="88"/>
      <c r="F185" s="88"/>
      <c r="G185" s="88"/>
      <c r="H185" s="88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4.25" customHeight="1">
      <c r="A186" s="9"/>
      <c r="B186" s="86"/>
      <c r="C186" s="86"/>
      <c r="D186" s="88"/>
      <c r="E186" s="88"/>
      <c r="F186" s="88"/>
      <c r="G186" s="88"/>
      <c r="H186" s="88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4.25" customHeight="1">
      <c r="A187" s="9"/>
      <c r="B187" s="86"/>
      <c r="C187" s="86"/>
      <c r="D187" s="88"/>
      <c r="E187" s="88"/>
      <c r="F187" s="88"/>
      <c r="G187" s="88"/>
      <c r="H187" s="88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4.25" customHeight="1">
      <c r="A188" s="9"/>
      <c r="B188" s="86"/>
      <c r="C188" s="86"/>
      <c r="D188" s="88"/>
      <c r="E188" s="88"/>
      <c r="F188" s="88"/>
      <c r="G188" s="88"/>
      <c r="H188" s="88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4.25" customHeight="1">
      <c r="A189" s="9"/>
      <c r="B189" s="86"/>
      <c r="C189" s="86"/>
      <c r="D189" s="88"/>
      <c r="E189" s="88"/>
      <c r="F189" s="88"/>
      <c r="G189" s="88"/>
      <c r="H189" s="88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4.25" customHeight="1">
      <c r="A190" s="9"/>
      <c r="B190" s="86"/>
      <c r="C190" s="86"/>
      <c r="D190" s="88"/>
      <c r="E190" s="88"/>
      <c r="F190" s="88"/>
      <c r="G190" s="88"/>
      <c r="H190" s="88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4.25" customHeight="1">
      <c r="A191" s="9"/>
      <c r="B191" s="86"/>
      <c r="C191" s="86"/>
      <c r="D191" s="88"/>
      <c r="E191" s="88"/>
      <c r="F191" s="88"/>
      <c r="G191" s="88"/>
      <c r="H191" s="88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4.25" customHeight="1">
      <c r="A192" s="9"/>
      <c r="B192" s="86"/>
      <c r="C192" s="86"/>
      <c r="D192" s="88"/>
      <c r="E192" s="88"/>
      <c r="F192" s="88"/>
      <c r="G192" s="88"/>
      <c r="H192" s="88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4.25" customHeight="1">
      <c r="A193" s="9"/>
      <c r="B193" s="86"/>
      <c r="C193" s="86"/>
      <c r="D193" s="88"/>
      <c r="E193" s="88"/>
      <c r="F193" s="88"/>
      <c r="G193" s="88"/>
      <c r="H193" s="88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4.25" customHeight="1">
      <c r="A194" s="9"/>
      <c r="B194" s="86"/>
      <c r="C194" s="86"/>
      <c r="D194" s="88"/>
      <c r="E194" s="88"/>
      <c r="F194" s="88"/>
      <c r="G194" s="88"/>
      <c r="H194" s="88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4.25" customHeight="1">
      <c r="A195" s="9"/>
      <c r="B195" s="86"/>
      <c r="C195" s="86"/>
      <c r="D195" s="88"/>
      <c r="E195" s="88"/>
      <c r="F195" s="88"/>
      <c r="G195" s="88"/>
      <c r="H195" s="88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4.25" customHeight="1">
      <c r="A196" s="9"/>
      <c r="B196" s="86"/>
      <c r="C196" s="86"/>
      <c r="D196" s="88"/>
      <c r="E196" s="88"/>
      <c r="F196" s="88"/>
      <c r="G196" s="88"/>
      <c r="H196" s="88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4.25" customHeight="1">
      <c r="A197" s="9"/>
      <c r="B197" s="86"/>
      <c r="C197" s="86"/>
      <c r="D197" s="88"/>
      <c r="E197" s="88"/>
      <c r="F197" s="88"/>
      <c r="G197" s="88"/>
      <c r="H197" s="88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4.25" customHeight="1">
      <c r="A198" s="9"/>
      <c r="B198" s="86"/>
      <c r="C198" s="86"/>
      <c r="D198" s="88"/>
      <c r="E198" s="88"/>
      <c r="F198" s="88"/>
      <c r="G198" s="88"/>
      <c r="H198" s="88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4.25" customHeight="1">
      <c r="A199" s="9"/>
      <c r="B199" s="86"/>
      <c r="C199" s="86"/>
      <c r="D199" s="88"/>
      <c r="E199" s="88"/>
      <c r="F199" s="88"/>
      <c r="G199" s="88"/>
      <c r="H199" s="88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4.25" customHeight="1">
      <c r="A200" s="9"/>
      <c r="B200" s="86"/>
      <c r="C200" s="86"/>
      <c r="D200" s="88"/>
      <c r="E200" s="88"/>
      <c r="F200" s="88"/>
      <c r="G200" s="88"/>
      <c r="H200" s="88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4.25" customHeight="1">
      <c r="A201" s="9"/>
      <c r="B201" s="86"/>
      <c r="C201" s="86"/>
      <c r="D201" s="88"/>
      <c r="E201" s="88"/>
      <c r="F201" s="88"/>
      <c r="G201" s="88"/>
      <c r="H201" s="88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4.25" customHeight="1">
      <c r="A202" s="9"/>
      <c r="B202" s="86"/>
      <c r="C202" s="86"/>
      <c r="D202" s="88"/>
      <c r="E202" s="88"/>
      <c r="F202" s="88"/>
      <c r="G202" s="88"/>
      <c r="H202" s="88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4.25" customHeight="1">
      <c r="A203" s="9"/>
      <c r="B203" s="86"/>
      <c r="C203" s="86"/>
      <c r="D203" s="88"/>
      <c r="E203" s="88"/>
      <c r="F203" s="88"/>
      <c r="G203" s="88"/>
      <c r="H203" s="88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4.25" customHeight="1">
      <c r="A204" s="9"/>
      <c r="B204" s="86"/>
      <c r="C204" s="86"/>
      <c r="D204" s="88"/>
      <c r="E204" s="88"/>
      <c r="F204" s="88"/>
      <c r="G204" s="88"/>
      <c r="H204" s="88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4.25" customHeight="1">
      <c r="A205" s="9"/>
      <c r="B205" s="86"/>
      <c r="C205" s="86"/>
      <c r="D205" s="88"/>
      <c r="E205" s="88"/>
      <c r="F205" s="88"/>
      <c r="G205" s="88"/>
      <c r="H205" s="88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4.25" customHeight="1">
      <c r="A206" s="9"/>
      <c r="B206" s="86"/>
      <c r="C206" s="86"/>
      <c r="D206" s="88"/>
      <c r="E206" s="88"/>
      <c r="F206" s="88"/>
      <c r="G206" s="88"/>
      <c r="H206" s="88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4.25" customHeight="1">
      <c r="A207" s="9"/>
      <c r="B207" s="86"/>
      <c r="C207" s="86"/>
      <c r="D207" s="88"/>
      <c r="E207" s="88"/>
      <c r="F207" s="88"/>
      <c r="G207" s="88"/>
      <c r="H207" s="88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4.25" customHeight="1">
      <c r="A208" s="9"/>
      <c r="B208" s="86"/>
      <c r="C208" s="86"/>
      <c r="D208" s="88"/>
      <c r="E208" s="88"/>
      <c r="F208" s="88"/>
      <c r="G208" s="88"/>
      <c r="H208" s="88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4.25" customHeight="1">
      <c r="A209" s="9"/>
      <c r="B209" s="86"/>
      <c r="C209" s="86"/>
      <c r="D209" s="88"/>
      <c r="E209" s="88"/>
      <c r="F209" s="88"/>
      <c r="G209" s="88"/>
      <c r="H209" s="88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4.25" customHeight="1">
      <c r="A210" s="9"/>
      <c r="B210" s="86"/>
      <c r="C210" s="86"/>
      <c r="D210" s="88"/>
      <c r="E210" s="88"/>
      <c r="F210" s="88"/>
      <c r="G210" s="88"/>
      <c r="H210" s="88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4.25" customHeight="1">
      <c r="A211" s="9"/>
      <c r="B211" s="86"/>
      <c r="C211" s="86"/>
      <c r="D211" s="88"/>
      <c r="E211" s="88"/>
      <c r="F211" s="88"/>
      <c r="G211" s="88"/>
      <c r="H211" s="88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4.25" customHeight="1">
      <c r="A212" s="9"/>
      <c r="B212" s="86"/>
      <c r="C212" s="86"/>
      <c r="D212" s="88"/>
      <c r="E212" s="88"/>
      <c r="F212" s="88"/>
      <c r="G212" s="88"/>
      <c r="H212" s="88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4.25" customHeight="1">
      <c r="A213" s="9"/>
      <c r="B213" s="86"/>
      <c r="C213" s="86"/>
      <c r="D213" s="88"/>
      <c r="E213" s="88"/>
      <c r="F213" s="88"/>
      <c r="G213" s="88"/>
      <c r="H213" s="88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4.25" customHeight="1">
      <c r="A214" s="9"/>
      <c r="B214" s="86"/>
      <c r="C214" s="86"/>
      <c r="D214" s="88"/>
      <c r="E214" s="88"/>
      <c r="F214" s="88"/>
      <c r="G214" s="88"/>
      <c r="H214" s="88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4.25" customHeight="1">
      <c r="A215" s="9"/>
      <c r="B215" s="86"/>
      <c r="C215" s="86"/>
      <c r="D215" s="88"/>
      <c r="E215" s="88"/>
      <c r="F215" s="88"/>
      <c r="G215" s="88"/>
      <c r="H215" s="88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4.25" customHeight="1">
      <c r="A216" s="9"/>
      <c r="B216" s="86"/>
      <c r="C216" s="86"/>
      <c r="D216" s="88"/>
      <c r="E216" s="88"/>
      <c r="F216" s="88"/>
      <c r="G216" s="88"/>
      <c r="H216" s="88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4.25" customHeight="1">
      <c r="A217" s="9"/>
      <c r="B217" s="86"/>
      <c r="C217" s="86"/>
      <c r="D217" s="88"/>
      <c r="E217" s="88"/>
      <c r="F217" s="88"/>
      <c r="G217" s="88"/>
      <c r="H217" s="88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4.25" customHeight="1">
      <c r="A218" s="9"/>
      <c r="B218" s="86"/>
      <c r="C218" s="86"/>
      <c r="D218" s="88"/>
      <c r="E218" s="88"/>
      <c r="F218" s="88"/>
      <c r="G218" s="88"/>
      <c r="H218" s="88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4.25" customHeight="1">
      <c r="A219" s="9"/>
      <c r="B219" s="86"/>
      <c r="C219" s="86"/>
      <c r="D219" s="88"/>
      <c r="E219" s="88"/>
      <c r="F219" s="88"/>
      <c r="G219" s="88"/>
      <c r="H219" s="88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4.25" customHeight="1">
      <c r="A220" s="9"/>
      <c r="B220" s="86"/>
      <c r="C220" s="86"/>
      <c r="D220" s="88"/>
      <c r="E220" s="88"/>
      <c r="F220" s="88"/>
      <c r="G220" s="88"/>
      <c r="H220" s="88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4.25" customHeight="1">
      <c r="A221" s="9"/>
      <c r="B221" s="86"/>
      <c r="C221" s="86"/>
      <c r="D221" s="88"/>
      <c r="E221" s="88"/>
      <c r="F221" s="88"/>
      <c r="G221" s="88"/>
      <c r="H221" s="88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4.25" customHeight="1">
      <c r="A222" s="9"/>
      <c r="B222" s="86"/>
      <c r="C222" s="86"/>
      <c r="D222" s="88"/>
      <c r="E222" s="88"/>
      <c r="F222" s="88"/>
      <c r="G222" s="88"/>
      <c r="H222" s="88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4.25" customHeight="1">
      <c r="A223" s="9"/>
      <c r="B223" s="86"/>
      <c r="C223" s="86"/>
      <c r="D223" s="88"/>
      <c r="E223" s="88"/>
      <c r="F223" s="88"/>
      <c r="G223" s="88"/>
      <c r="H223" s="88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4.25" customHeight="1">
      <c r="A224" s="9"/>
      <c r="B224" s="86"/>
      <c r="C224" s="86"/>
      <c r="D224" s="88"/>
      <c r="E224" s="88"/>
      <c r="F224" s="88"/>
      <c r="G224" s="88"/>
      <c r="H224" s="88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4.25" customHeight="1">
      <c r="A225" s="9"/>
      <c r="B225" s="86"/>
      <c r="C225" s="86"/>
      <c r="D225" s="88"/>
      <c r="E225" s="88"/>
      <c r="F225" s="88"/>
      <c r="G225" s="88"/>
      <c r="H225" s="88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4.25" customHeight="1">
      <c r="A226" s="9"/>
      <c r="B226" s="86"/>
      <c r="C226" s="86"/>
      <c r="D226" s="88"/>
      <c r="E226" s="88"/>
      <c r="F226" s="88"/>
      <c r="G226" s="88"/>
      <c r="H226" s="88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4.25" customHeight="1">
      <c r="A227" s="9"/>
      <c r="B227" s="86"/>
      <c r="C227" s="86"/>
      <c r="D227" s="88"/>
      <c r="E227" s="88"/>
      <c r="F227" s="88"/>
      <c r="G227" s="88"/>
      <c r="H227" s="88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4.25" customHeight="1">
      <c r="A228" s="9"/>
      <c r="B228" s="86"/>
      <c r="C228" s="86"/>
      <c r="D228" s="88"/>
      <c r="E228" s="88"/>
      <c r="F228" s="88"/>
      <c r="G228" s="88"/>
      <c r="H228" s="88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4.25" customHeight="1">
      <c r="A229" s="9"/>
      <c r="B229" s="86"/>
      <c r="C229" s="86"/>
      <c r="D229" s="88"/>
      <c r="E229" s="88"/>
      <c r="F229" s="88"/>
      <c r="G229" s="88"/>
      <c r="H229" s="88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4.25" customHeight="1">
      <c r="A230" s="9"/>
      <c r="B230" s="86"/>
      <c r="C230" s="86"/>
      <c r="D230" s="88"/>
      <c r="E230" s="88"/>
      <c r="F230" s="88"/>
      <c r="G230" s="88"/>
      <c r="H230" s="88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4.25" customHeight="1">
      <c r="A231" s="9"/>
      <c r="B231" s="86"/>
      <c r="C231" s="86"/>
      <c r="D231" s="88"/>
      <c r="E231" s="88"/>
      <c r="F231" s="88"/>
      <c r="G231" s="88"/>
      <c r="H231" s="88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4.25" customHeight="1">
      <c r="A232" s="9"/>
      <c r="B232" s="86"/>
      <c r="C232" s="86"/>
      <c r="D232" s="88"/>
      <c r="E232" s="88"/>
      <c r="F232" s="88"/>
      <c r="G232" s="88"/>
      <c r="H232" s="88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4.25" customHeight="1">
      <c r="A233" s="9"/>
      <c r="B233" s="86"/>
      <c r="C233" s="86"/>
      <c r="D233" s="88"/>
      <c r="E233" s="88"/>
      <c r="F233" s="88"/>
      <c r="G233" s="88"/>
      <c r="H233" s="88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4.25" customHeight="1">
      <c r="A234" s="9"/>
      <c r="B234" s="86"/>
      <c r="C234" s="86"/>
      <c r="D234" s="88"/>
      <c r="E234" s="88"/>
      <c r="F234" s="88"/>
      <c r="G234" s="88"/>
      <c r="H234" s="88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4.25" customHeight="1">
      <c r="A235" s="9"/>
      <c r="B235" s="86"/>
      <c r="C235" s="86"/>
      <c r="D235" s="88"/>
      <c r="E235" s="88"/>
      <c r="F235" s="88"/>
      <c r="G235" s="88"/>
      <c r="H235" s="88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4.25" customHeight="1">
      <c r="A236" s="9"/>
      <c r="B236" s="86"/>
      <c r="C236" s="86"/>
      <c r="D236" s="88"/>
      <c r="E236" s="88"/>
      <c r="F236" s="88"/>
      <c r="G236" s="88"/>
      <c r="H236" s="88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4.25" customHeight="1">
      <c r="A237" s="9"/>
      <c r="B237" s="86"/>
      <c r="C237" s="86"/>
      <c r="D237" s="88"/>
      <c r="E237" s="88"/>
      <c r="F237" s="88"/>
      <c r="G237" s="88"/>
      <c r="H237" s="88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4.25" customHeight="1">
      <c r="A238" s="9"/>
      <c r="B238" s="86"/>
      <c r="C238" s="86"/>
      <c r="D238" s="88"/>
      <c r="E238" s="88"/>
      <c r="F238" s="88"/>
      <c r="G238" s="88"/>
      <c r="H238" s="88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2026-01-12T20:56:35Z</dcterms:created>
  <dc:creator>Philip Krupowicz</dc:creator>
</cp:coreProperties>
</file>